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320" windowHeight="10920" tabRatio="806"/>
  </bookViews>
  <sheets>
    <sheet name="A. Organization Chart" sheetId="27" r:id="rId1"/>
    <sheet name="B. Summ of Req." sheetId="20" r:id="rId2"/>
    <sheet name="B. Summ of Req. by DU" sheetId="4" r:id="rId3"/>
    <sheet name="C. Program Changes by DU" sheetId="28" r:id="rId4"/>
    <sheet name="D. Strategic Goals &amp; Objectives" sheetId="8" r:id="rId5"/>
    <sheet name="E. ATB Justification" sheetId="21" r:id="rId6"/>
    <sheet name="F. 2013 Crosswalk" sheetId="10" r:id="rId7"/>
    <sheet name="G. 2014 Crosswalk" sheetId="29" r:id="rId8"/>
    <sheet name="H. Reimbursable Resources" sheetId="12" r:id="rId9"/>
    <sheet name="I. Permanent Positions" sheetId="13" r:id="rId10"/>
    <sheet name="J. Financial Analysis" sheetId="31" r:id="rId11"/>
    <sheet name="K. Summary by OC" sheetId="14" r:id="rId12"/>
  </sheets>
  <definedNames>
    <definedName name="_11POS_BY_CAT" localSheetId="0">#REF!</definedName>
    <definedName name="_11POS_BY_CAT" localSheetId="3">#REF!</definedName>
    <definedName name="_11POS_BY_CAT" localSheetId="7">#REF!</definedName>
    <definedName name="_11POS_BY_CAT" localSheetId="1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Chart'!$A$1:$M$29</definedName>
    <definedName name="_xlnm.Print_Area" localSheetId="1">'B. Summ of Req.'!$A$1:$D$28</definedName>
    <definedName name="_xlnm.Print_Area" localSheetId="2">'B. Summ of Req. by DU'!$A$1:$M$18</definedName>
    <definedName name="_xlnm.Print_Area" localSheetId="3">'C. Program Changes by DU'!$A$1:$J$10</definedName>
    <definedName name="_xlnm.Print_Area" localSheetId="4">'D. Strategic Goals &amp; Objectives'!$A$1:$N$15</definedName>
    <definedName name="_xlnm.Print_Area" localSheetId="5">'E. ATB Justification'!$A$1:$G$18</definedName>
    <definedName name="_xlnm.Print_Area" localSheetId="6">'F. 2013 Crosswalk'!$A$1:$R$24</definedName>
    <definedName name="_xlnm.Print_Area" localSheetId="7">'G. 2014 Crosswalk'!$A$1:$L$19</definedName>
    <definedName name="_xlnm.Print_Area" localSheetId="8">'H. Reimbursable Resources'!$A$1:$M$21</definedName>
    <definedName name="_xlnm.Print_Area" localSheetId="9">'I. Permanent Positions'!$A$1:$J$23</definedName>
    <definedName name="_xlnm.Print_Area" localSheetId="10">'J. Financial Analysis'!$A$1:$G$38</definedName>
    <definedName name="_xlnm.Print_Area" localSheetId="11">'K. Summary by OC'!$A$1:$I$41</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 localSheetId="3">#REF!</definedName>
    <definedName name="REIMPRO" localSheetId="7">#REF!</definedName>
    <definedName name="REIMPRO" localSheetId="1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Chart'!$A$1:$N$29</definedName>
    <definedName name="Z_6BF0FA4D_68CA_453A_BF24_B3C53C829D19_.wvu.PrintArea" localSheetId="0" hidden="1">'A. Organization Chart'!$A$1:$N$29</definedName>
    <definedName name="Z_813CAA79_4F95_4F45_9A26_39BE18E37FFC_.wvu.PrintArea" localSheetId="0" hidden="1">'A. Organization Chart'!$A$1:$M$29</definedName>
    <definedName name="Z_BE8B1767_05BA_42F9_981E_5B8BF6005D89_.wvu.PrintArea" localSheetId="0" hidden="1">'A. Organization Chart'!$A$1:$N$29</definedName>
  </definedNames>
  <calcPr calcId="145621"/>
</workbook>
</file>

<file path=xl/calcChain.xml><?xml version="1.0" encoding="utf-8"?>
<calcChain xmlns="http://schemas.openxmlformats.org/spreadsheetml/2006/main">
  <c r="G38" i="31" l="1"/>
  <c r="F38" i="31"/>
  <c r="E38" i="31"/>
  <c r="D38" i="31"/>
  <c r="C38" i="31"/>
  <c r="B38" i="31"/>
  <c r="I9" i="4" l="1"/>
  <c r="I10" i="29" l="1"/>
  <c r="H10" i="29"/>
  <c r="H11" i="29" s="1"/>
  <c r="G10" i="29"/>
  <c r="F10" i="29"/>
  <c r="F11" i="29" s="1"/>
  <c r="E10" i="29"/>
  <c r="D10" i="29"/>
  <c r="C10" i="29"/>
  <c r="C11" i="29" s="1"/>
  <c r="B10" i="29"/>
  <c r="L9" i="29"/>
  <c r="K9" i="29"/>
  <c r="K10" i="29" s="1"/>
  <c r="K11" i="29" s="1"/>
  <c r="J9" i="29"/>
  <c r="J10" i="29" s="1"/>
  <c r="F10" i="28"/>
  <c r="E10" i="28"/>
  <c r="D10" i="28"/>
  <c r="C10" i="28"/>
  <c r="J10" i="28"/>
  <c r="I10" i="28"/>
  <c r="H10" i="28"/>
  <c r="G10" i="28"/>
  <c r="L10" i="29" l="1"/>
  <c r="D24" i="20" l="1"/>
  <c r="R9" i="10"/>
  <c r="M11" i="12" l="1"/>
  <c r="L11" i="12"/>
  <c r="K11" i="12"/>
  <c r="M12" i="12"/>
  <c r="L12" i="12"/>
  <c r="K12" i="12"/>
  <c r="I10" i="13" l="1"/>
  <c r="F10" i="8"/>
  <c r="G9" i="4" l="1"/>
  <c r="C9" i="4"/>
  <c r="D11" i="20" l="1"/>
  <c r="D10" i="8" l="1"/>
  <c r="D9" i="4"/>
  <c r="J10" i="10"/>
  <c r="I10" i="10"/>
  <c r="I11" i="10" s="1"/>
  <c r="I13" i="10" s="1"/>
  <c r="H10" i="10"/>
  <c r="E14" i="21" l="1"/>
  <c r="E17" i="21" l="1"/>
  <c r="E18" i="21" s="1"/>
  <c r="F14" i="21" l="1"/>
  <c r="F17" i="21"/>
  <c r="F18" i="21" s="1"/>
  <c r="G17" i="21"/>
  <c r="G14" i="21" l="1"/>
  <c r="G18" i="21" s="1"/>
  <c r="D17" i="20" l="1"/>
  <c r="D19" i="20" s="1"/>
  <c r="C17" i="20"/>
  <c r="B17" i="20"/>
  <c r="H9" i="4" s="1"/>
  <c r="C11" i="20"/>
  <c r="C10" i="8" s="1"/>
  <c r="B11" i="20"/>
  <c r="J9" i="4" l="1"/>
  <c r="B25" i="20"/>
  <c r="B26" i="20" s="1"/>
  <c r="D25" i="20"/>
  <c r="D26" i="20" s="1"/>
  <c r="C25" i="20"/>
  <c r="C26" i="20" s="1"/>
  <c r="H10" i="8" l="1"/>
  <c r="G10" i="10" l="1"/>
  <c r="F10" i="10"/>
  <c r="F11" i="10" s="1"/>
  <c r="F13" i="10" s="1"/>
  <c r="E10" i="10"/>
  <c r="Q9" i="10" l="1"/>
  <c r="A15" i="4" l="1"/>
  <c r="B10" i="14" l="1"/>
  <c r="B14" i="14" s="1"/>
  <c r="K9" i="12"/>
  <c r="B10" i="4"/>
  <c r="P9" i="10" l="1"/>
  <c r="I19" i="13" l="1"/>
  <c r="I18" i="13"/>
  <c r="I17" i="13"/>
  <c r="I16" i="13"/>
  <c r="I15" i="13"/>
  <c r="I14" i="13"/>
  <c r="I13" i="13"/>
  <c r="I12" i="13"/>
  <c r="I11" i="13"/>
  <c r="I9" i="13"/>
  <c r="I39" i="14" l="1"/>
  <c r="I40" i="14"/>
  <c r="I38" i="14"/>
  <c r="I36" i="14" l="1"/>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1" i="14" s="1"/>
  <c r="B41" i="14"/>
  <c r="I8" i="14"/>
  <c r="H8" i="14"/>
  <c r="G23" i="13"/>
  <c r="F23" i="13"/>
  <c r="E23" i="13"/>
  <c r="D23" i="13"/>
  <c r="C23" i="13"/>
  <c r="B23" i="13"/>
  <c r="J20" i="13"/>
  <c r="H20" i="13"/>
  <c r="H21" i="13" s="1"/>
  <c r="I21" i="13" s="1"/>
  <c r="G20" i="13"/>
  <c r="F20" i="13"/>
  <c r="E20" i="13"/>
  <c r="D20" i="13"/>
  <c r="C20" i="13"/>
  <c r="B20" i="13"/>
  <c r="F41" i="14" l="1"/>
  <c r="F14" i="14"/>
  <c r="G14" i="14"/>
  <c r="G37" i="14" s="1"/>
  <c r="G41" i="14" s="1"/>
  <c r="D41" i="14"/>
  <c r="D14" i="14"/>
  <c r="E14" i="14"/>
  <c r="E37" i="14" s="1"/>
  <c r="E41" i="14" s="1"/>
  <c r="I20" i="13"/>
  <c r="I10" i="14"/>
  <c r="I14" i="14" s="1"/>
  <c r="H10" i="14"/>
  <c r="H41" i="14" s="1"/>
  <c r="H22" i="13"/>
  <c r="I22" i="13" l="1"/>
  <c r="I23" i="13" s="1"/>
  <c r="I37" i="14"/>
  <c r="I41" i="14" s="1"/>
  <c r="H14" i="14"/>
  <c r="H23" i="13"/>
  <c r="J23" i="13"/>
  <c r="I20" i="12" l="1"/>
  <c r="H20" i="12"/>
  <c r="F20" i="12"/>
  <c r="E20" i="12"/>
  <c r="C20" i="12"/>
  <c r="B20" i="12"/>
  <c r="L19" i="12"/>
  <c r="K19" i="12"/>
  <c r="M14" i="12"/>
  <c r="L14" i="12"/>
  <c r="K14" i="12"/>
  <c r="M13" i="12"/>
  <c r="L13" i="12"/>
  <c r="K13" i="12"/>
  <c r="M10" i="12"/>
  <c r="L10" i="12"/>
  <c r="K10" i="12"/>
  <c r="M9" i="12"/>
  <c r="L9" i="12"/>
  <c r="J15" i="12"/>
  <c r="J19" i="12" s="1"/>
  <c r="J20" i="12" s="1"/>
  <c r="I15" i="12"/>
  <c r="H15" i="12"/>
  <c r="G15" i="12"/>
  <c r="G19" i="12" s="1"/>
  <c r="G20" i="12" s="1"/>
  <c r="F15" i="12"/>
  <c r="E15" i="12"/>
  <c r="D15" i="12"/>
  <c r="D19" i="12" s="1"/>
  <c r="D20" i="12" s="1"/>
  <c r="C15" i="12"/>
  <c r="B15" i="12"/>
  <c r="M10" i="10"/>
  <c r="L10" i="10"/>
  <c r="L11" i="10" s="1"/>
  <c r="L13" i="10" s="1"/>
  <c r="K10" i="10"/>
  <c r="O10" i="10"/>
  <c r="N10" i="10"/>
  <c r="D10" i="10"/>
  <c r="C10" i="10"/>
  <c r="C11" i="10" s="1"/>
  <c r="C13" i="10" s="1"/>
  <c r="B10" i="10"/>
  <c r="M19" i="12" l="1"/>
  <c r="K20" i="12"/>
  <c r="L20" i="12"/>
  <c r="M20" i="12"/>
  <c r="L15" i="12"/>
  <c r="K15" i="12"/>
  <c r="M15" i="12"/>
  <c r="Q10" i="10"/>
  <c r="Q11" i="10" s="1"/>
  <c r="Q13" i="10" s="1"/>
  <c r="P10" i="10"/>
  <c r="R10" i="10"/>
  <c r="L11" i="8" l="1"/>
  <c r="L12" i="8" s="1"/>
  <c r="K11" i="8"/>
  <c r="K12" i="8" s="1"/>
  <c r="J11" i="8"/>
  <c r="J12" i="8" s="1"/>
  <c r="I11" i="8"/>
  <c r="I12" i="8" s="1"/>
  <c r="H11" i="8"/>
  <c r="H12" i="8" s="1"/>
  <c r="G11" i="8"/>
  <c r="G12" i="8" s="1"/>
  <c r="F11" i="8"/>
  <c r="F12" i="8" s="1"/>
  <c r="E11" i="8"/>
  <c r="E12" i="8" s="1"/>
  <c r="D11" i="8"/>
  <c r="D12" i="8" s="1"/>
  <c r="C11" i="8"/>
  <c r="C12" i="8" s="1"/>
  <c r="N10" i="8"/>
  <c r="M11" i="8" l="1"/>
  <c r="M12" i="8" s="1"/>
  <c r="N11" i="8"/>
  <c r="N12" i="8" s="1"/>
  <c r="G16" i="4"/>
  <c r="F16" i="4"/>
  <c r="F17" i="4" s="1"/>
  <c r="E16" i="4"/>
  <c r="D16" i="4"/>
  <c r="C16" i="4"/>
  <c r="C17" i="4" s="1"/>
  <c r="B16" i="4"/>
  <c r="J10" i="4"/>
  <c r="I10" i="4"/>
  <c r="I11" i="4" s="1"/>
  <c r="H10" i="4"/>
  <c r="G10" i="4"/>
  <c r="F10" i="4"/>
  <c r="F11" i="4" s="1"/>
  <c r="E10" i="4"/>
  <c r="D10" i="4"/>
  <c r="C10" i="4"/>
  <c r="C11" i="4" s="1"/>
  <c r="M9" i="4"/>
  <c r="J15" i="4" s="1"/>
  <c r="L9" i="4"/>
  <c r="I15" i="4" s="1"/>
  <c r="K9" i="4"/>
  <c r="H15" i="4" s="1"/>
  <c r="L11" i="4" l="1"/>
  <c r="I17" i="4" s="1"/>
  <c r="K10" i="4"/>
  <c r="L10" i="4"/>
  <c r="M10" i="4"/>
  <c r="J16" i="4"/>
  <c r="I16" i="4"/>
  <c r="H16" i="4"/>
</calcChain>
</file>

<file path=xl/sharedStrings.xml><?xml version="1.0" encoding="utf-8"?>
<sst xmlns="http://schemas.openxmlformats.org/spreadsheetml/2006/main" count="655" uniqueCount="184">
  <si>
    <t>Summary of Requirements</t>
  </si>
  <si>
    <t>Salaries and Expenses</t>
  </si>
  <si>
    <t>(Dollars in Thousands)</t>
  </si>
  <si>
    <t>Direct Pos.</t>
  </si>
  <si>
    <t>Amount</t>
  </si>
  <si>
    <t>Pay and Benefits</t>
  </si>
  <si>
    <t>Other Adjustments</t>
  </si>
  <si>
    <t>end of line</t>
  </si>
  <si>
    <t>end of sheet</t>
  </si>
  <si>
    <t>Total</t>
  </si>
  <si>
    <t>Overtime</t>
  </si>
  <si>
    <t>Direct FTE</t>
  </si>
  <si>
    <t>Program Increases</t>
  </si>
  <si>
    <t>Program Offsets</t>
  </si>
  <si>
    <t>Resources by Department of Justice Strategic Goal/Objective</t>
  </si>
  <si>
    <t>Strategic Goal and Strategic Objective</t>
  </si>
  <si>
    <t>Direct Amount</t>
  </si>
  <si>
    <t>Direct/
Reimb FTE</t>
  </si>
  <si>
    <t>Goal 2</t>
  </si>
  <si>
    <t>Prevent Crime, Protect the Rights of the American People, and enforce Federal Law</t>
  </si>
  <si>
    <t>Subtotal, Goal 2</t>
  </si>
  <si>
    <t>Protect the federal fisc and defend the interests of the United States.</t>
  </si>
  <si>
    <t>TOTAL</t>
  </si>
  <si>
    <t>25.6 Medical Care</t>
  </si>
  <si>
    <t xml:space="preserve"> </t>
  </si>
  <si>
    <t>Subtotal, Pay and Benefits</t>
  </si>
  <si>
    <t>Subtotal, Other Adjustments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</si>
  <si>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</si>
  <si>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</si>
  <si>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</si>
  <si>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</si>
  <si>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</si>
  <si>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</si>
  <si>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</si>
  <si>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</si>
  <si>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</si>
  <si>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</si>
  <si>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</si>
  <si>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</si>
  <si>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</si>
  <si>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</si>
  <si>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</si>
  <si>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Business &amp; Industry (1100-1199)</t>
  </si>
  <si>
    <t>Library (1400-1499)</t>
  </si>
  <si>
    <t>Information Technology Mgmt  (2210)</t>
  </si>
  <si>
    <t>Security Specialists (080)</t>
  </si>
  <si>
    <t>Total Direct Pos.</t>
  </si>
  <si>
    <t>Total Reimb. Pos.</t>
  </si>
  <si>
    <t>Headquarters (Washington, D.C.)</t>
  </si>
  <si>
    <t>U.S.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</si>
  <si>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</si>
  <si>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</si>
  <si>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</si>
  <si>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</si>
  <si>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</si>
  <si>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</si>
  <si>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</si>
  <si>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</si>
  <si>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</si>
  <si>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</si>
  <si>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</si>
  <si>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</si>
  <si>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</si>
  <si>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</si>
  <si>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</si>
  <si>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</si>
  <si>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</si>
  <si>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</si>
  <si>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</si>
  <si>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</si>
  <si>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</si>
  <si>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</si>
  <si>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</si>
  <si>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</si>
  <si>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</si>
  <si>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</si>
  <si>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</si>
  <si>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</si>
  <si>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</si>
  <si>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Base Adjustments</t>
  </si>
  <si>
    <t>Total Base Adjustments</t>
  </si>
  <si>
    <t>Estimate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</si>
  <si>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</si>
  <si>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</si>
  <si>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</si>
  <si>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</si>
  <si>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</si>
  <si>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</si>
  <si>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</si>
  <si>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</si>
  <si>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Recoveries/Refunds</t>
  </si>
  <si>
    <t>Obligations by Program Activity</t>
  </si>
  <si>
    <t>11.5 Other Personnel Compensation</t>
  </si>
  <si>
    <t>22.0 Transportation of Things</t>
  </si>
  <si>
    <t>Subtract - Unobligated Balance, Start-of-Year</t>
  </si>
  <si>
    <t>Budgetary Resources</t>
  </si>
  <si>
    <t>Est. FTE</t>
  </si>
  <si>
    <t>Carryover:</t>
  </si>
  <si>
    <t>Recoveries/Refunds:</t>
  </si>
  <si>
    <t>Collections by Source</t>
  </si>
  <si>
    <t>Subtract - Recoveries/Refunds</t>
  </si>
  <si>
    <t>FY 2011 CJ Submission</t>
  </si>
  <si>
    <t>2012 template</t>
  </si>
  <si>
    <t>2013 Spring call template</t>
  </si>
  <si>
    <t>A: Organizational Chart</t>
  </si>
  <si>
    <t>FY 2015 Request</t>
  </si>
  <si>
    <t>2013 Enacted</t>
  </si>
  <si>
    <t>2015 Current Services</t>
  </si>
  <si>
    <t>2015 Total Request</t>
  </si>
  <si>
    <t>2014 - 2015 Total Change</t>
  </si>
  <si>
    <t>2015 Increases</t>
  </si>
  <si>
    <t>2015 Offsets</t>
  </si>
  <si>
    <t>2015 Request</t>
  </si>
  <si>
    <t>2014 Planned</t>
  </si>
  <si>
    <t>2013 Enacted with Rescissions and Sequester</t>
  </si>
  <si>
    <t>Sequester</t>
  </si>
  <si>
    <t>2013 Rescissions (1.877% &amp; 0.2%)</t>
  </si>
  <si>
    <t>Antitrust Division</t>
  </si>
  <si>
    <t xml:space="preserve">Antitrust Division </t>
  </si>
  <si>
    <t>2015 Base Adjustments</t>
  </si>
  <si>
    <t>TOTAL DIRECT  BASE ADJUSTMENTS</t>
  </si>
  <si>
    <r>
      <t>Health Insurance:</t>
    </r>
    <r>
      <rPr>
        <sz val="9"/>
        <color theme="1"/>
        <rFont val="Arial"/>
        <family val="2"/>
      </rPr>
      <t xml:space="preserve">
Effective January 2015, the component's contribution to Federal employees' health insurance increases by 5.2 percent.  Applied against the 2014 estimate of $4,251,000, the additional amount required is $219,000.</t>
    </r>
  </si>
  <si>
    <r>
      <rPr>
        <u/>
        <sz val="9"/>
        <color theme="1"/>
        <rFont val="Arial"/>
        <family val="2"/>
      </rPr>
      <t>2015 Pay Raise:</t>
    </r>
    <r>
      <rPr>
        <sz val="9"/>
        <color theme="1"/>
        <rFont val="Arial"/>
        <family val="2"/>
      </rPr>
      <t xml:space="preserve">
This request provides for a proposed 1 percent pay raise to be effective in January of 2015.  The increase only includes the general pay raise.  The amount requested, $700,000, represents the pay amounts for 3/4 of the fiscal year plus appropriate benefits ($532,000 for pay and $168,000 for benefits).
</t>
    </r>
  </si>
  <si>
    <t>Social Science, Economics and Kindred (100 - 199)</t>
  </si>
  <si>
    <t>Mathematics and Statistics (1500 - 1599)</t>
  </si>
  <si>
    <t>Civil Division</t>
  </si>
  <si>
    <t>Federal Trade Commission</t>
  </si>
  <si>
    <t>Office of Attorney Recruitment/Management</t>
  </si>
  <si>
    <t>Environment and Natural Resources Division</t>
  </si>
  <si>
    <t>JMD - Debt Collection Management</t>
  </si>
  <si>
    <t>US Attorney's - PA</t>
  </si>
  <si>
    <t xml:space="preserve">2013 Sequester </t>
  </si>
  <si>
    <t>Total 2013 Enacted (with Rescissions and Sequester)</t>
  </si>
  <si>
    <t>2014 Enacted</t>
  </si>
  <si>
    <t>Direct Positions</t>
  </si>
  <si>
    <t>FTE</t>
  </si>
  <si>
    <t>Program Changes</t>
  </si>
  <si>
    <t>Offsets:</t>
  </si>
  <si>
    <t xml:space="preserve">   Miscellaneous Program and Administrative Reductions</t>
  </si>
  <si>
    <t xml:space="preserve">   Subtotal, Offsets</t>
  </si>
  <si>
    <t>Total Program Changes</t>
  </si>
  <si>
    <t>Note:  The FTE for FY 2013 is actual and estimated for FY 2014 and FY 2015.</t>
  </si>
  <si>
    <t>FY 2015 Program Changes by Decision Unit</t>
  </si>
  <si>
    <t>Location of Description in Narrative</t>
  </si>
  <si>
    <t>Agt./
Atty.</t>
  </si>
  <si>
    <t>Total Program Offsets</t>
  </si>
  <si>
    <t>Total Offsets</t>
  </si>
  <si>
    <t>Miscellaneous Program and Administrative Reductions</t>
  </si>
  <si>
    <t>Crosswalk of 2014 Availability</t>
  </si>
  <si>
    <t>FY 2014 Enacted</t>
  </si>
  <si>
    <t>2014 Availability</t>
  </si>
  <si>
    <t>Financial Analysis of Program Changes</t>
  </si>
  <si>
    <t>Program Increase 1</t>
  </si>
  <si>
    <t>Program Increase 2</t>
  </si>
  <si>
    <t>Total Program Change Requests</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</si>
  <si>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$146,000 is necessary to meet our increased retirement obligations as a result of this conversion.</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</si>
  <si>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$198,000, represents the pay amounts for 1/4 of the fiscal year plus appropriate benefits ($ 150,480 for pay and $47,520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</si>
  <si>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$864,000, represents the funds needed to cover this increase. </t>
    </r>
  </si>
  <si>
    <t>Footnotes:</t>
  </si>
  <si>
    <t>1) The 2013 Enacted appropriation includes the 2 across-the-board rescissions of 1.877% and 0.2%.</t>
  </si>
  <si>
    <t>As of December 31, 2013, ATR recoveries totaled $2,238, of which $0 has been made available in FY 2014.</t>
  </si>
  <si>
    <t>FY 2013 funds were carried over from the 15X0319 account.  The Division brought forward $24,634 from prior years' salaries and expenses funding and $8,914 was made available for obligation in FY 2014.  The remaining balance of $15,720 is FY 2007 HSR Fee collections in excess of the FY 2007 authorized level and cannot be made available.</t>
  </si>
  <si>
    <t>2013 Actual</t>
  </si>
  <si>
    <t>2013 Enacted with Rescissions &amp; Sequestration</t>
  </si>
  <si>
    <t>Actual FTE</t>
  </si>
  <si>
    <r>
      <t>2013 Appropriation Enacted w/o Balance Rescission</t>
    </r>
    <r>
      <rPr>
        <b/>
        <vertAlign val="superscript"/>
        <sz val="10"/>
        <color theme="1"/>
        <rFont val="Arial"/>
        <family val="2"/>
      </rPr>
      <t>1</t>
    </r>
  </si>
  <si>
    <t>As of September 30, 2013, ATR recoveries totaled $1,138, of which $0 was made available in FY 2013.</t>
  </si>
  <si>
    <t>SES</t>
  </si>
  <si>
    <t>GS-15</t>
  </si>
  <si>
    <t>GS-14</t>
  </si>
  <si>
    <t>GS-13</t>
  </si>
  <si>
    <t>GS-12</t>
  </si>
  <si>
    <t>GS-11</t>
  </si>
  <si>
    <t>GS-10</t>
  </si>
  <si>
    <t>GS-9</t>
  </si>
  <si>
    <t>GS-8</t>
  </si>
  <si>
    <t>GS-7</t>
  </si>
  <si>
    <t>GS-6</t>
  </si>
  <si>
    <t>GS-5</t>
  </si>
  <si>
    <t>Total Positions and Annual Amount</t>
  </si>
  <si>
    <t>Lapse (-)</t>
  </si>
  <si>
    <t>Total FTEs and Personnel Compensation</t>
  </si>
  <si>
    <t>22.0 Transportations of Things</t>
  </si>
  <si>
    <t>FY 2012 funds were carried over from the 15X0319 account.  The Division brought forward $19,944 from prior years' salaries and expenses funding and $0 was made available for obligation in FY 2013.  The $19,944 in carry forward is comprised of $15,720 in FY 2007 HSR Fee collections in excess of the FY 2007 authorized level of $129,000 and the remaining $4,224 was not made available for obligation in FY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</si>
</sst>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2"/>
      <color theme="0"/>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sz val="8"/>
      <color indexed="9"/>
      <name val="Arial"/>
      <family val="2"/>
    </font>
    <font>
      <b/>
      <sz val="12"/>
      <color indexed="9"/>
      <name val="Arial"/>
      <family val="2"/>
    </font>
    <font>
      <sz val="10"/>
      <color indexed="9"/>
      <name val="Times New Roman"/>
      <family val="1"/>
    </font>
    <font>
      <b/>
      <sz val="12"/>
      <name val="Arial"/>
      <family val="2"/>
    </font>
    <font>
      <b/>
      <sz val="16"/>
      <name val="Arial"/>
      <family val="2"/>
    </font>
    <font>
      <sz val="12"/>
      <name val="Arial"/>
      <family val="2"/>
    </font>
    <font>
      <sz val="14"/>
      <color theme="0"/>
      <name val="Arial"/>
      <family val="2"/>
    </font>
    <font>
      <u/>
      <sz val="11"/>
      <color theme="1"/>
      <name val="Arial"/>
      <family val="2"/>
    </font>
    <font>
      <b/>
      <vertAlign val="superscript"/>
      <sz val="10"/>
      <color theme="1"/>
      <name val="Arial"/>
      <family val="2"/>
    </font>
  </fonts>
  <fills count="3">
    <fill>
      <patternFill patternType="none"/>
    </fill>
    <fill>
      <patternFill patternType="gray125"/>
    </fill>
    <fill>
      <patternFill patternType="solid">
        <fgColor indexed="9"/>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medium">
        <color auto="1"/>
      </right>
      <top/>
      <bottom style="dashed">
        <color theme="0" tint="-0.14996795556505021"/>
      </bottom>
      <diagonal/>
    </border>
    <border>
      <left/>
      <right style="thin">
        <color auto="1"/>
      </right>
      <top style="medium">
        <color auto="1"/>
      </top>
      <bottom style="thin">
        <color auto="1"/>
      </bottom>
      <diagonal/>
    </border>
    <border>
      <left/>
      <right style="medium">
        <color auto="1"/>
      </right>
      <top style="thin">
        <color auto="1"/>
      </top>
      <bottom style="dashed">
        <color theme="0" tint="-0.14996795556505021"/>
      </bottom>
      <diagonal/>
    </border>
    <border>
      <left/>
      <right style="medium">
        <color auto="1"/>
      </right>
      <top style="dashed">
        <color theme="0" tint="-0.14996795556505021"/>
      </top>
      <bottom style="thin">
        <color auto="1"/>
      </bottom>
      <diagonal/>
    </border>
    <border>
      <left style="medium">
        <color auto="1"/>
      </left>
      <right style="thin">
        <color auto="1"/>
      </right>
      <top style="dashed">
        <color theme="0" tint="-0.14996795556505021"/>
      </top>
      <bottom/>
      <diagonal/>
    </border>
    <border>
      <left style="thin">
        <color auto="1"/>
      </left>
      <right style="thin">
        <color auto="1"/>
      </right>
      <top style="thin">
        <color auto="1"/>
      </top>
      <bottom/>
      <diagonal/>
    </border>
    <border>
      <left/>
      <right style="thin">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style="dashed">
        <color theme="0" tint="-0.1499679555650502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23">
    <xf numFmtId="0" fontId="0" fillId="0" borderId="0"/>
    <xf numFmtId="43" fontId="11"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7" fillId="0" borderId="0"/>
    <xf numFmtId="0" fontId="27"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36" fillId="0" borderId="0"/>
    <xf numFmtId="0" fontId="27" fillId="0" borderId="0"/>
    <xf numFmtId="0" fontId="27" fillId="0" borderId="0"/>
    <xf numFmtId="0" fontId="26" fillId="0" borderId="0"/>
  </cellStyleXfs>
  <cellXfs count="282">
    <xf numFmtId="0" fontId="0" fillId="0" borderId="0" xfId="0"/>
    <xf numFmtId="3" fontId="15" fillId="0" borderId="6" xfId="0" applyNumberFormat="1" applyFont="1" applyBorder="1" applyAlignment="1">
      <alignment horizontal="center" vertical="top" wrapText="1"/>
    </xf>
    <xf numFmtId="3" fontId="15" fillId="0" borderId="7" xfId="0" applyNumberFormat="1" applyFont="1" applyBorder="1" applyAlignment="1">
      <alignment horizontal="center" vertical="top" wrapText="1"/>
    </xf>
    <xf numFmtId="164" fontId="15" fillId="0" borderId="8" xfId="1" applyNumberFormat="1" applyFont="1" applyBorder="1" applyAlignment="1">
      <alignment horizontal="center" vertical="top" wrapText="1"/>
    </xf>
    <xf numFmtId="0" fontId="16" fillId="0" borderId="0" xfId="0" applyFont="1"/>
    <xf numFmtId="0" fontId="15" fillId="0" borderId="0" xfId="0" applyFont="1"/>
    <xf numFmtId="0" fontId="13" fillId="0" borderId="0" xfId="0" applyFont="1" applyAlignment="1"/>
    <xf numFmtId="0" fontId="14" fillId="0" borderId="0" xfId="0" applyFont="1" applyAlignment="1"/>
    <xf numFmtId="0" fontId="12" fillId="0" borderId="0" xfId="0" applyFont="1" applyAlignment="1"/>
    <xf numFmtId="0" fontId="10" fillId="0" borderId="0" xfId="0" applyFont="1"/>
    <xf numFmtId="0" fontId="10"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5" fillId="0" borderId="15" xfId="0" applyFont="1" applyBorder="1" applyAlignment="1">
      <alignment horizontal="right"/>
    </xf>
    <xf numFmtId="0" fontId="10" fillId="0" borderId="17" xfId="0" applyFont="1" applyBorder="1"/>
    <xf numFmtId="0" fontId="10" fillId="0" borderId="18" xfId="0" applyFont="1" applyBorder="1"/>
    <xf numFmtId="0" fontId="10" fillId="0" borderId="19" xfId="0" applyFont="1" applyBorder="1" applyAlignment="1">
      <alignment horizontal="left" indent="3"/>
    </xf>
    <xf numFmtId="0" fontId="10" fillId="0" borderId="6" xfId="0" applyFont="1" applyBorder="1" applyAlignment="1">
      <alignment horizontal="left" indent="3"/>
    </xf>
    <xf numFmtId="0" fontId="9" fillId="0" borderId="1" xfId="0" applyFont="1" applyBorder="1" applyAlignment="1">
      <alignment horizontal="center" vertical="top" wrapText="1"/>
    </xf>
    <xf numFmtId="0" fontId="9" fillId="0" borderId="0" xfId="0" applyFont="1"/>
    <xf numFmtId="0" fontId="9" fillId="0" borderId="13" xfId="0" applyFont="1" applyBorder="1" applyAlignment="1">
      <alignment horizontal="center" vertical="top" wrapText="1"/>
    </xf>
    <xf numFmtId="3" fontId="10" fillId="0" borderId="20" xfId="0" applyNumberFormat="1" applyFont="1" applyBorder="1"/>
    <xf numFmtId="3" fontId="9" fillId="0" borderId="20" xfId="0" applyNumberFormat="1" applyFont="1" applyBorder="1"/>
    <xf numFmtId="3" fontId="9" fillId="0" borderId="21" xfId="0" applyNumberFormat="1" applyFont="1" applyBorder="1"/>
    <xf numFmtId="3" fontId="15" fillId="0" borderId="34" xfId="0" applyNumberFormat="1" applyFont="1" applyBorder="1"/>
    <xf numFmtId="3" fontId="15" fillId="0" borderId="35" xfId="0" applyNumberFormat="1" applyFont="1" applyBorder="1"/>
    <xf numFmtId="0" fontId="15" fillId="0" borderId="39" xfId="0" applyFont="1" applyBorder="1" applyAlignment="1">
      <alignment vertical="top"/>
    </xf>
    <xf numFmtId="0" fontId="10" fillId="0" borderId="40" xfId="0" applyFont="1" applyBorder="1" applyAlignment="1">
      <alignment vertical="top"/>
    </xf>
    <xf numFmtId="0" fontId="10" fillId="0" borderId="41" xfId="0" applyFont="1" applyBorder="1"/>
    <xf numFmtId="0" fontId="10" fillId="0" borderId="42" xfId="0" applyFont="1" applyBorder="1"/>
    <xf numFmtId="0" fontId="15" fillId="0" borderId="28" xfId="0" applyFont="1" applyBorder="1" applyAlignment="1">
      <alignment horizontal="center"/>
    </xf>
    <xf numFmtId="3" fontId="15" fillId="0" borderId="7" xfId="0" applyNumberFormat="1" applyFont="1" applyBorder="1"/>
    <xf numFmtId="0" fontId="15" fillId="0" borderId="26" xfId="0" applyFont="1" applyBorder="1" applyAlignment="1">
      <alignment vertical="top" wrapText="1"/>
    </xf>
    <xf numFmtId="0" fontId="9" fillId="0" borderId="27" xfId="0" applyFont="1" applyBorder="1" applyAlignment="1">
      <alignment vertical="top" wrapText="1"/>
    </xf>
    <xf numFmtId="0" fontId="15" fillId="0" borderId="33" xfId="0" applyFont="1" applyBorder="1" applyAlignment="1">
      <alignment horizontal="right" vertical="top"/>
    </xf>
    <xf numFmtId="0" fontId="19" fillId="0" borderId="31" xfId="0" applyFont="1" applyBorder="1" applyAlignment="1">
      <alignment vertical="center" wrapText="1"/>
    </xf>
    <xf numFmtId="0" fontId="22" fillId="0" borderId="0" xfId="0" applyFont="1" applyAlignment="1"/>
    <xf numFmtId="0" fontId="20" fillId="0" borderId="0" xfId="0" applyFont="1"/>
    <xf numFmtId="0" fontId="20" fillId="0" borderId="40" xfId="0" applyFont="1" applyBorder="1" applyAlignment="1">
      <alignment vertical="top"/>
    </xf>
    <xf numFmtId="0" fontId="20" fillId="0" borderId="41" xfId="0" applyFont="1" applyBorder="1"/>
    <xf numFmtId="0" fontId="22" fillId="0" borderId="0" xfId="0" applyFont="1"/>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3" fontId="19" fillId="0" borderId="34" xfId="0" applyNumberFormat="1" applyFont="1" applyBorder="1"/>
    <xf numFmtId="3" fontId="20" fillId="0" borderId="17" xfId="0" applyNumberFormat="1" applyFont="1" applyBorder="1"/>
    <xf numFmtId="0" fontId="20" fillId="0" borderId="39" xfId="0" applyFont="1" applyBorder="1" applyAlignment="1">
      <alignment vertical="top"/>
    </xf>
    <xf numFmtId="3" fontId="19" fillId="0" borderId="20" xfId="0" applyNumberFormat="1" applyFont="1" applyBorder="1"/>
    <xf numFmtId="0" fontId="20" fillId="0" borderId="43" xfId="0" applyFont="1" applyBorder="1" applyAlignment="1">
      <alignment vertical="top"/>
    </xf>
    <xf numFmtId="3" fontId="19" fillId="0" borderId="49" xfId="0" applyNumberFormat="1" applyFont="1" applyBorder="1"/>
    <xf numFmtId="0" fontId="19" fillId="0" borderId="3" xfId="0" applyFont="1" applyBorder="1" applyAlignment="1">
      <alignment horizontal="center" vertical="center" wrapText="1"/>
    </xf>
    <xf numFmtId="3" fontId="20" fillId="0" borderId="21" xfId="0" applyNumberFormat="1" applyFont="1" applyBorder="1"/>
    <xf numFmtId="3" fontId="19" fillId="0" borderId="35" xfId="0" applyNumberFormat="1" applyFont="1" applyBorder="1"/>
    <xf numFmtId="3" fontId="20" fillId="0" borderId="18" xfId="0" applyNumberFormat="1" applyFont="1" applyBorder="1"/>
    <xf numFmtId="0" fontId="12" fillId="0" borderId="31" xfId="0" applyFont="1" applyBorder="1" applyAlignment="1"/>
    <xf numFmtId="0" fontId="16" fillId="0" borderId="0" xfId="0" applyFont="1" applyAlignment="1"/>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10" fillId="0" borderId="40" xfId="0" applyFont="1" applyBorder="1"/>
    <xf numFmtId="0" fontId="10" fillId="0" borderId="44" xfId="0" applyFont="1" applyBorder="1" applyAlignment="1">
      <alignment horizontal="left" indent="1"/>
    </xf>
    <xf numFmtId="0" fontId="10" fillId="0" borderId="40" xfId="0" applyFont="1" applyBorder="1" applyAlignment="1">
      <alignment horizontal="left" indent="1"/>
    </xf>
    <xf numFmtId="0" fontId="15" fillId="0" borderId="9" xfId="0" applyFont="1" applyBorder="1" applyAlignment="1">
      <alignment horizontal="center"/>
    </xf>
    <xf numFmtId="0" fontId="8" fillId="0" borderId="16" xfId="0" applyFont="1" applyBorder="1" applyAlignment="1">
      <alignment horizontal="left" indent="2"/>
    </xf>
    <xf numFmtId="0" fontId="8" fillId="0" borderId="19" xfId="0" applyFont="1" applyBorder="1" applyAlignment="1">
      <alignment horizontal="left" indent="2"/>
    </xf>
    <xf numFmtId="0" fontId="24" fillId="0" borderId="19" xfId="0" applyFont="1" applyBorder="1" applyAlignment="1">
      <alignment horizontal="left" indent="8"/>
    </xf>
    <xf numFmtId="0" fontId="15" fillId="0" borderId="19" xfId="0" applyFont="1" applyBorder="1"/>
    <xf numFmtId="0" fontId="15" fillId="0" borderId="19" xfId="0" applyFont="1" applyBorder="1" applyAlignment="1">
      <alignment horizontal="center"/>
    </xf>
    <xf numFmtId="0" fontId="15" fillId="0" borderId="56" xfId="0" applyFont="1" applyBorder="1" applyAlignment="1">
      <alignment horizontal="center"/>
    </xf>
    <xf numFmtId="0" fontId="15" fillId="0" borderId="60" xfId="0" applyFont="1" applyBorder="1"/>
    <xf numFmtId="3" fontId="15" fillId="0" borderId="19" xfId="0" applyNumberFormat="1" applyFont="1" applyBorder="1"/>
    <xf numFmtId="3" fontId="15" fillId="0" borderId="20" xfId="0" applyNumberFormat="1" applyFont="1" applyBorder="1"/>
    <xf numFmtId="0" fontId="15" fillId="0" borderId="61" xfId="0" applyFont="1" applyBorder="1" applyAlignment="1">
      <alignment horizontal="left" indent="1"/>
    </xf>
    <xf numFmtId="3" fontId="15" fillId="0" borderId="21" xfId="0" applyNumberFormat="1" applyFont="1" applyBorder="1"/>
    <xf numFmtId="0" fontId="15" fillId="0" borderId="61" xfId="0" applyFont="1" applyBorder="1"/>
    <xf numFmtId="0" fontId="15" fillId="0" borderId="61" xfId="0" applyFont="1" applyBorder="1" applyAlignment="1">
      <alignment horizontal="left" indent="3"/>
    </xf>
    <xf numFmtId="0" fontId="15" fillId="0" borderId="59" xfId="0" applyFont="1" applyBorder="1" applyAlignment="1">
      <alignment horizontal="left"/>
    </xf>
    <xf numFmtId="0" fontId="15" fillId="0" borderId="61" xfId="0" applyFont="1" applyBorder="1" applyAlignment="1">
      <alignment horizontal="left"/>
    </xf>
    <xf numFmtId="0" fontId="15" fillId="0" borderId="60" xfId="0" applyFont="1" applyBorder="1" applyAlignment="1">
      <alignment horizontal="left" indent="1"/>
    </xf>
    <xf numFmtId="0" fontId="15" fillId="0" borderId="62" xfId="0" applyFont="1" applyBorder="1"/>
    <xf numFmtId="3" fontId="15" fillId="0" borderId="63" xfId="0" applyNumberFormat="1" applyFont="1" applyBorder="1"/>
    <xf numFmtId="3" fontId="15" fillId="0" borderId="57" xfId="0" applyNumberFormat="1" applyFont="1" applyBorder="1"/>
    <xf numFmtId="3" fontId="15" fillId="0" borderId="64" xfId="0" applyNumberFormat="1" applyFont="1" applyBorder="1"/>
    <xf numFmtId="0" fontId="10" fillId="0" borderId="32" xfId="0" applyFont="1" applyBorder="1" applyAlignment="1">
      <alignment horizontal="left" indent="3"/>
    </xf>
    <xf numFmtId="3" fontId="15" fillId="0" borderId="29" xfId="0" applyNumberFormat="1" applyFont="1" applyBorder="1"/>
    <xf numFmtId="3" fontId="15" fillId="0" borderId="14" xfId="0" applyNumberFormat="1" applyFont="1" applyBorder="1"/>
    <xf numFmtId="0" fontId="7" fillId="0" borderId="1" xfId="0" applyFont="1" applyBorder="1" applyAlignment="1">
      <alignment horizontal="center" vertical="top" wrapText="1"/>
    </xf>
    <xf numFmtId="0" fontId="7" fillId="0" borderId="6" xfId="0" applyFont="1" applyBorder="1" applyAlignment="1">
      <alignment horizontal="left" indent="3"/>
    </xf>
    <xf numFmtId="0" fontId="6" fillId="0" borderId="1" xfId="0" applyFont="1" applyBorder="1" applyAlignment="1">
      <alignment horizontal="center" vertical="top" wrapText="1"/>
    </xf>
    <xf numFmtId="0" fontId="6" fillId="0" borderId="19" xfId="0" applyFont="1" applyBorder="1" applyAlignment="1">
      <alignment horizontal="left" indent="3"/>
    </xf>
    <xf numFmtId="0" fontId="6" fillId="0" borderId="6" xfId="0" applyFont="1" applyBorder="1" applyAlignment="1">
      <alignment horizontal="left" indent="3"/>
    </xf>
    <xf numFmtId="0" fontId="6" fillId="0" borderId="47" xfId="0" applyFont="1" applyBorder="1"/>
    <xf numFmtId="0" fontId="6" fillId="0" borderId="19" xfId="0" applyFont="1" applyBorder="1" applyAlignment="1">
      <alignment horizontal="left" indent="2"/>
    </xf>
    <xf numFmtId="0" fontId="15" fillId="0" borderId="4" xfId="0" applyFont="1" applyBorder="1" applyAlignment="1">
      <alignment horizontal="center" vertical="center" wrapText="1"/>
    </xf>
    <xf numFmtId="3" fontId="15" fillId="0" borderId="44" xfId="0" applyNumberFormat="1" applyFont="1" applyBorder="1"/>
    <xf numFmtId="3" fontId="15" fillId="0" borderId="46" xfId="0" applyNumberFormat="1" applyFont="1" applyBorder="1"/>
    <xf numFmtId="3" fontId="15" fillId="0" borderId="66" xfId="0" applyNumberFormat="1" applyFont="1" applyBorder="1"/>
    <xf numFmtId="3" fontId="15" fillId="0" borderId="58" xfId="0" applyNumberFormat="1" applyFont="1" applyBorder="1"/>
    <xf numFmtId="3" fontId="15" fillId="0" borderId="50" xfId="0" applyNumberFormat="1" applyFont="1" applyBorder="1"/>
    <xf numFmtId="0" fontId="5" fillId="0" borderId="1" xfId="0" applyFont="1" applyBorder="1" applyAlignment="1">
      <alignment horizontal="center" vertical="top" wrapText="1"/>
    </xf>
    <xf numFmtId="3" fontId="10" fillId="0" borderId="17" xfId="0" applyNumberFormat="1" applyFont="1" applyBorder="1"/>
    <xf numFmtId="3" fontId="10" fillId="0" borderId="18" xfId="0" applyNumberFormat="1" applyFont="1" applyBorder="1"/>
    <xf numFmtId="3" fontId="10" fillId="0" borderId="21" xfId="0" applyNumberFormat="1" applyFont="1" applyBorder="1"/>
    <xf numFmtId="3" fontId="10" fillId="0" borderId="2" xfId="0" applyNumberFormat="1" applyFont="1" applyBorder="1"/>
    <xf numFmtId="3" fontId="10" fillId="0" borderId="11" xfId="0" applyNumberFormat="1" applyFont="1" applyBorder="1"/>
    <xf numFmtId="3" fontId="15" fillId="0" borderId="1" xfId="0" applyNumberFormat="1" applyFont="1" applyBorder="1"/>
    <xf numFmtId="3" fontId="15" fillId="0" borderId="13" xfId="0" applyNumberFormat="1" applyFont="1" applyBorder="1"/>
    <xf numFmtId="3" fontId="15" fillId="0" borderId="17" xfId="0" applyNumberFormat="1" applyFont="1" applyBorder="1"/>
    <xf numFmtId="3" fontId="10" fillId="0" borderId="46" xfId="0" applyNumberFormat="1" applyFont="1" applyBorder="1"/>
    <xf numFmtId="3" fontId="10" fillId="0" borderId="50" xfId="0" applyNumberFormat="1" applyFont="1" applyBorder="1"/>
    <xf numFmtId="3" fontId="10" fillId="0" borderId="22" xfId="0" applyNumberFormat="1" applyFont="1" applyBorder="1"/>
    <xf numFmtId="3" fontId="10" fillId="0" borderId="23" xfId="0" applyNumberFormat="1" applyFont="1" applyBorder="1"/>
    <xf numFmtId="3" fontId="10" fillId="0" borderId="7" xfId="0" applyNumberFormat="1" applyFont="1" applyBorder="1"/>
    <xf numFmtId="3" fontId="10" fillId="0" borderId="8" xfId="0" applyNumberFormat="1" applyFont="1" applyBorder="1"/>
    <xf numFmtId="3" fontId="10" fillId="0" borderId="34" xfId="0" applyNumberFormat="1" applyFont="1" applyBorder="1"/>
    <xf numFmtId="3" fontId="10" fillId="0" borderId="35" xfId="0" applyNumberFormat="1" applyFont="1" applyBorder="1"/>
    <xf numFmtId="3" fontId="15" fillId="0" borderId="8" xfId="0" applyNumberFormat="1" applyFont="1" applyBorder="1"/>
    <xf numFmtId="3" fontId="24" fillId="0" borderId="20" xfId="0" applyNumberFormat="1" applyFont="1" applyBorder="1"/>
    <xf numFmtId="3" fontId="24" fillId="0" borderId="21" xfId="0" applyNumberFormat="1" applyFont="1" applyBorder="1"/>
    <xf numFmtId="3" fontId="15" fillId="0" borderId="49" xfId="0" applyNumberFormat="1" applyFont="1" applyBorder="1"/>
    <xf numFmtId="3" fontId="15" fillId="0" borderId="51" xfId="0" applyNumberFormat="1" applyFont="1" applyBorder="1"/>
    <xf numFmtId="0" fontId="4" fillId="0" borderId="19" xfId="0" applyFont="1" applyBorder="1" applyAlignment="1">
      <alignment horizontal="left" indent="2"/>
    </xf>
    <xf numFmtId="0" fontId="4" fillId="0" borderId="0" xfId="0" applyFont="1"/>
    <xf numFmtId="3" fontId="4" fillId="0" borderId="0" xfId="0" applyNumberFormat="1" applyFont="1"/>
    <xf numFmtId="164" fontId="4" fillId="0" borderId="0" xfId="1" applyNumberFormat="1" applyFont="1"/>
    <xf numFmtId="0" fontId="4" fillId="0" borderId="61" xfId="0" applyFont="1" applyBorder="1" applyAlignment="1">
      <alignment horizontal="left" indent="3"/>
    </xf>
    <xf numFmtId="0" fontId="4" fillId="0" borderId="24" xfId="0" applyFont="1" applyBorder="1" applyAlignment="1">
      <alignment horizontal="left"/>
    </xf>
    <xf numFmtId="3" fontId="4" fillId="0" borderId="55" xfId="0" applyNumberFormat="1" applyFont="1" applyBorder="1"/>
    <xf numFmtId="0" fontId="28" fillId="0" borderId="0" xfId="0" applyFont="1" applyAlignment="1">
      <alignment vertical="center"/>
    </xf>
    <xf numFmtId="0" fontId="2" fillId="0" borderId="0" xfId="0" applyFont="1" applyAlignment="1">
      <alignment horizontal="left"/>
    </xf>
    <xf numFmtId="0" fontId="1" fillId="0" borderId="0" xfId="0" applyFont="1" applyAlignment="1"/>
    <xf numFmtId="0" fontId="4" fillId="0" borderId="0" xfId="0" applyFont="1" applyAlignment="1"/>
    <xf numFmtId="0" fontId="27" fillId="0" borderId="0" xfId="13"/>
    <xf numFmtId="0" fontId="31" fillId="0" borderId="0" xfId="13" applyFont="1"/>
    <xf numFmtId="0" fontId="32" fillId="2" borderId="0" xfId="13" applyFont="1" applyFill="1" applyProtection="1">
      <protection hidden="1"/>
    </xf>
    <xf numFmtId="0" fontId="25" fillId="0" borderId="0" xfId="13" applyFont="1"/>
    <xf numFmtId="0" fontId="34" fillId="0" borderId="0" xfId="13" applyFont="1"/>
    <xf numFmtId="0" fontId="35" fillId="0" borderId="0" xfId="13" applyFont="1"/>
    <xf numFmtId="0" fontId="4" fillId="0" borderId="60" xfId="0" applyFont="1" applyBorder="1" applyAlignment="1">
      <alignment horizontal="left" indent="1"/>
    </xf>
    <xf numFmtId="3" fontId="4" fillId="0" borderId="29" xfId="0" applyNumberFormat="1" applyFont="1" applyBorder="1"/>
    <xf numFmtId="3" fontId="4" fillId="0" borderId="14" xfId="0" applyNumberFormat="1" applyFont="1" applyBorder="1"/>
    <xf numFmtId="3" fontId="4" fillId="0" borderId="65" xfId="0" applyNumberFormat="1" applyFont="1" applyBorder="1"/>
    <xf numFmtId="0" fontId="4" fillId="0" borderId="1" xfId="0" applyFont="1" applyBorder="1" applyAlignment="1">
      <alignment horizontal="center" vertical="top" wrapText="1"/>
    </xf>
    <xf numFmtId="3" fontId="15" fillId="0" borderId="39" xfId="0" applyNumberFormat="1" applyFont="1" applyBorder="1"/>
    <xf numFmtId="3" fontId="15" fillId="0" borderId="68" xfId="0" applyNumberFormat="1" applyFont="1" applyBorder="1"/>
    <xf numFmtId="0" fontId="4" fillId="0" borderId="10" xfId="0" applyFont="1" applyBorder="1" applyAlignment="1">
      <alignment horizontal="left" indent="3"/>
    </xf>
    <xf numFmtId="3" fontId="19" fillId="0" borderId="8" xfId="0" applyNumberFormat="1" applyFont="1" applyBorder="1"/>
    <xf numFmtId="0" fontId="4" fillId="0" borderId="44" xfId="0" applyFont="1" applyBorder="1"/>
    <xf numFmtId="0" fontId="4" fillId="0" borderId="40" xfId="0" applyFont="1" applyBorder="1"/>
    <xf numFmtId="0" fontId="4" fillId="0" borderId="16" xfId="0" applyFont="1" applyBorder="1" applyAlignment="1">
      <alignment horizontal="left" indent="3"/>
    </xf>
    <xf numFmtId="0" fontId="4" fillId="0" borderId="19" xfId="0" applyFont="1" applyBorder="1" applyAlignment="1">
      <alignment horizontal="left" indent="3"/>
    </xf>
    <xf numFmtId="0" fontId="4" fillId="0" borderId="32" xfId="0" applyFont="1" applyBorder="1" applyAlignment="1">
      <alignment horizontal="left" indent="3"/>
    </xf>
    <xf numFmtId="0" fontId="10"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5" fillId="0" borderId="4" xfId="0" applyFont="1" applyBorder="1" applyAlignment="1">
      <alignment horizontal="center" vertical="center" wrapText="1"/>
    </xf>
    <xf numFmtId="3" fontId="15" fillId="0" borderId="41" xfId="0" applyNumberFormat="1" applyFont="1" applyBorder="1"/>
    <xf numFmtId="3" fontId="15" fillId="0" borderId="69" xfId="0" applyNumberFormat="1" applyFont="1" applyBorder="1"/>
    <xf numFmtId="3" fontId="4" fillId="0" borderId="32" xfId="0" applyNumberFormat="1" applyFont="1" applyBorder="1"/>
    <xf numFmtId="3" fontId="4" fillId="0" borderId="34" xfId="0" applyNumberFormat="1" applyFont="1" applyBorder="1"/>
    <xf numFmtId="3" fontId="4" fillId="0" borderId="35" xfId="0" applyNumberFormat="1" applyFont="1" applyBorder="1"/>
    <xf numFmtId="0" fontId="15" fillId="0" borderId="60" xfId="0" applyFont="1" applyBorder="1" applyAlignment="1">
      <alignment horizontal="left"/>
    </xf>
    <xf numFmtId="3" fontId="4" fillId="0" borderId="70" xfId="0" applyNumberFormat="1" applyFont="1" applyBorder="1"/>
    <xf numFmtId="3" fontId="4" fillId="0" borderId="22" xfId="0" applyNumberFormat="1" applyFont="1" applyBorder="1"/>
    <xf numFmtId="3" fontId="4" fillId="0" borderId="23" xfId="0" applyNumberFormat="1" applyFont="1" applyBorder="1"/>
    <xf numFmtId="3" fontId="4" fillId="0" borderId="7" xfId="0" applyNumberFormat="1" applyFont="1" applyBorder="1"/>
    <xf numFmtId="3" fontId="4" fillId="0" borderId="8" xfId="0" applyNumberFormat="1" applyFont="1" applyBorder="1"/>
    <xf numFmtId="0" fontId="37" fillId="0" borderId="0" xfId="0" applyFont="1" applyAlignment="1"/>
    <xf numFmtId="0" fontId="4" fillId="0" borderId="13" xfId="0" applyFont="1" applyBorder="1" applyAlignment="1">
      <alignment horizontal="center" vertical="top" wrapText="1"/>
    </xf>
    <xf numFmtId="3" fontId="4" fillId="0" borderId="17" xfId="0" applyNumberFormat="1" applyFont="1" applyBorder="1"/>
    <xf numFmtId="3" fontId="4" fillId="0" borderId="18" xfId="0" applyNumberFormat="1" applyFont="1" applyBorder="1"/>
    <xf numFmtId="0" fontId="15" fillId="0" borderId="6" xfId="0" applyFont="1" applyBorder="1" applyAlignment="1">
      <alignment horizontal="right"/>
    </xf>
    <xf numFmtId="0" fontId="15" fillId="0" borderId="28" xfId="0" applyFont="1" applyBorder="1" applyAlignment="1">
      <alignment horizontal="right"/>
    </xf>
    <xf numFmtId="0" fontId="15" fillId="0" borderId="0" xfId="0" applyFont="1" applyBorder="1"/>
    <xf numFmtId="0" fontId="4" fillId="0" borderId="0" xfId="0" applyFont="1" applyAlignment="1">
      <alignment vertical="top" wrapText="1"/>
    </xf>
    <xf numFmtId="0" fontId="4" fillId="0" borderId="31" xfId="0" applyFont="1" applyBorder="1"/>
    <xf numFmtId="0" fontId="4" fillId="0" borderId="32" xfId="0" applyFont="1" applyBorder="1" applyAlignment="1">
      <alignment horizontal="left" wrapText="1" indent="3"/>
    </xf>
    <xf numFmtId="0" fontId="1" fillId="0" borderId="31" xfId="0" applyFont="1" applyBorder="1" applyAlignment="1"/>
    <xf numFmtId="0" fontId="4" fillId="0" borderId="0" xfId="0" applyFont="1" applyAlignment="1">
      <alignment horizontal="left" indent="2"/>
    </xf>
    <xf numFmtId="0" fontId="4" fillId="0" borderId="6" xfId="0" applyFont="1" applyBorder="1" applyAlignment="1">
      <alignment horizontal="left" indent="3"/>
    </xf>
    <xf numFmtId="0" fontId="4" fillId="0" borderId="0" xfId="0" applyFont="1" applyAlignment="1">
      <alignment wrapText="1"/>
    </xf>
    <xf numFmtId="0" fontId="4" fillId="0" borderId="0" xfId="0" applyFont="1" applyAlignment="1">
      <alignment horizontal="center" wrapText="1"/>
    </xf>
    <xf numFmtId="0" fontId="4" fillId="0" borderId="46" xfId="0" applyFont="1" applyBorder="1" applyAlignment="1">
      <alignment horizontal="left" indent="1"/>
    </xf>
    <xf numFmtId="0" fontId="15" fillId="0" borderId="1" xfId="0" applyFont="1" applyBorder="1" applyAlignment="1">
      <alignment horizontal="right" indent="1"/>
    </xf>
    <xf numFmtId="0" fontId="15" fillId="0" borderId="0" xfId="0" applyFont="1" applyBorder="1" applyAlignment="1">
      <alignment horizontal="right" indent="1"/>
    </xf>
    <xf numFmtId="0" fontId="20" fillId="0" borderId="29" xfId="0" applyFont="1" applyBorder="1" applyAlignment="1">
      <alignment vertical="top"/>
    </xf>
    <xf numFmtId="3" fontId="20" fillId="0" borderId="46" xfId="0" applyNumberFormat="1" applyFont="1" applyBorder="1"/>
    <xf numFmtId="3" fontId="20" fillId="0" borderId="50" xfId="0" applyNumberFormat="1" applyFont="1" applyBorder="1"/>
    <xf numFmtId="0" fontId="1" fillId="0" borderId="0" xfId="0" applyFont="1"/>
    <xf numFmtId="0" fontId="38" fillId="0" borderId="0" xfId="0" applyFont="1" applyAlignment="1">
      <alignment horizontal="left" vertical="center" indent="3"/>
    </xf>
    <xf numFmtId="0" fontId="10" fillId="0" borderId="0" xfId="0" applyFont="1" applyAlignment="1">
      <alignment wrapText="1"/>
    </xf>
    <xf numFmtId="0" fontId="1" fillId="0" borderId="0" xfId="0" applyFont="1" applyBorder="1" applyAlignment="1"/>
    <xf numFmtId="0" fontId="16" fillId="0" borderId="29" xfId="0" applyFont="1" applyBorder="1" applyAlignment="1"/>
    <xf numFmtId="0" fontId="10" fillId="0" borderId="0" xfId="0" applyFont="1" applyAlignment="1">
      <alignment vertical="center" wrapText="1"/>
    </xf>
    <xf numFmtId="3" fontId="24" fillId="0" borderId="20" xfId="0" applyNumberFormat="1" applyFont="1" applyFill="1" applyBorder="1"/>
    <xf numFmtId="3" fontId="10" fillId="0" borderId="17" xfId="0" applyNumberFormat="1" applyFont="1" applyFill="1" applyBorder="1"/>
    <xf numFmtId="3" fontId="10" fillId="0" borderId="20" xfId="0" applyNumberFormat="1" applyFont="1" applyFill="1" applyBorder="1"/>
    <xf numFmtId="3" fontId="10" fillId="0" borderId="34" xfId="0" applyNumberFormat="1" applyFont="1" applyFill="1" applyBorder="1"/>
    <xf numFmtId="3" fontId="15" fillId="0" borderId="46" xfId="0" applyNumberFormat="1" applyFont="1" applyFill="1" applyBorder="1"/>
    <xf numFmtId="3" fontId="15" fillId="0" borderId="20" xfId="0" applyNumberFormat="1" applyFont="1" applyFill="1" applyBorder="1"/>
    <xf numFmtId="3" fontId="15" fillId="0" borderId="49" xfId="0" applyNumberFormat="1" applyFont="1" applyFill="1" applyBorder="1"/>
    <xf numFmtId="0" fontId="10" fillId="0" borderId="0" xfId="0" applyFont="1" applyFill="1"/>
    <xf numFmtId="3" fontId="15" fillId="0" borderId="1" xfId="0" applyNumberFormat="1" applyFont="1" applyFill="1" applyBorder="1"/>
    <xf numFmtId="0" fontId="4" fillId="0" borderId="33" xfId="0" applyFont="1" applyFill="1" applyBorder="1" applyAlignment="1">
      <alignment horizontal="center"/>
    </xf>
    <xf numFmtId="0" fontId="4" fillId="0" borderId="14" xfId="0" applyFont="1" applyBorder="1" applyAlignment="1">
      <alignment horizontal="left" vertical="center" indent="1"/>
    </xf>
    <xf numFmtId="0" fontId="4" fillId="0" borderId="14" xfId="0" applyFont="1" applyBorder="1" applyAlignment="1">
      <alignment horizontal="right" vertical="top" wrapText="1"/>
    </xf>
    <xf numFmtId="0" fontId="4" fillId="0" borderId="71" xfId="0" applyFont="1" applyBorder="1" applyAlignment="1">
      <alignment horizontal="left" vertical="center" indent="1"/>
    </xf>
    <xf numFmtId="0" fontId="4" fillId="0" borderId="71" xfId="0" applyFont="1" applyBorder="1" applyAlignment="1">
      <alignment horizontal="right" vertical="top" wrapText="1"/>
    </xf>
    <xf numFmtId="0" fontId="4" fillId="0" borderId="14" xfId="0" applyFont="1" applyBorder="1" applyAlignment="1">
      <alignment horizontal="left" vertical="center" indent="5"/>
    </xf>
    <xf numFmtId="0" fontId="4" fillId="0" borderId="2" xfId="0" applyFont="1" applyBorder="1" applyAlignment="1">
      <alignment horizontal="left" vertical="center" indent="1"/>
    </xf>
    <xf numFmtId="0" fontId="4" fillId="0" borderId="2" xfId="0" applyFont="1" applyBorder="1" applyAlignment="1">
      <alignment horizontal="right" vertical="top" wrapText="1"/>
    </xf>
    <xf numFmtId="3" fontId="4" fillId="0" borderId="46" xfId="0" applyNumberFormat="1" applyFont="1" applyBorder="1" applyAlignment="1">
      <alignment horizontal="right"/>
    </xf>
    <xf numFmtId="0" fontId="15" fillId="0" borderId="60" xfId="0" applyFont="1" applyBorder="1" applyAlignment="1">
      <alignment horizontal="left" indent="3"/>
    </xf>
    <xf numFmtId="3" fontId="4" fillId="0" borderId="79" xfId="0" applyNumberFormat="1" applyFont="1" applyBorder="1"/>
    <xf numFmtId="3" fontId="4" fillId="0" borderId="80" xfId="0" applyNumberFormat="1" applyFont="1" applyBorder="1"/>
    <xf numFmtId="3" fontId="4" fillId="0" borderId="51" xfId="0" applyNumberFormat="1" applyFont="1" applyBorder="1"/>
    <xf numFmtId="0" fontId="33" fillId="0" borderId="0" xfId="13" applyFont="1" applyBorder="1" applyAlignment="1"/>
    <xf numFmtId="0" fontId="27" fillId="0" borderId="0" xfId="13" applyFont="1" applyBorder="1" applyAlignment="1"/>
    <xf numFmtId="0" fontId="13" fillId="0" borderId="0" xfId="0" applyFont="1" applyAlignment="1">
      <alignment horizontal="center"/>
    </xf>
    <xf numFmtId="0" fontId="14"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2" fillId="0" borderId="0" xfId="0" applyFont="1" applyAlignment="1">
      <alignment horizont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0" fillId="0" borderId="0" xfId="0" applyFon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72" xfId="0" applyFont="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29" fillId="0" borderId="0" xfId="0" applyFont="1" applyAlignment="1">
      <alignment wrapText="1"/>
    </xf>
    <xf numFmtId="0" fontId="30" fillId="0" borderId="0" xfId="0" applyFont="1" applyAlignment="1">
      <alignment wrapText="1"/>
    </xf>
    <xf numFmtId="0" fontId="17" fillId="0" borderId="0" xfId="0" applyFont="1" applyAlignment="1">
      <alignment horizontal="left" vertical="top"/>
    </xf>
    <xf numFmtId="0" fontId="15" fillId="0" borderId="12"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9" fillId="0" borderId="0" xfId="0" applyFont="1" applyAlignment="1">
      <alignment horizontal="center"/>
    </xf>
    <xf numFmtId="0" fontId="10" fillId="0" borderId="31" xfId="0" applyFont="1" applyBorder="1" applyAlignment="1">
      <alignment horizontal="center"/>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19" fillId="0" borderId="45" xfId="0" applyFont="1" applyBorder="1" applyAlignment="1">
      <alignment horizontal="left" vertical="top" wrapText="1"/>
    </xf>
    <xf numFmtId="0" fontId="4" fillId="0" borderId="0" xfId="0" applyFont="1" applyBorder="1" applyAlignment="1">
      <alignment horizontal="center"/>
    </xf>
    <xf numFmtId="0" fontId="4" fillId="0" borderId="31" xfId="0" applyFont="1" applyBorder="1" applyAlignment="1">
      <alignment horizontal="center"/>
    </xf>
    <xf numFmtId="0" fontId="19" fillId="0" borderId="48" xfId="0" applyFont="1" applyBorder="1" applyAlignment="1">
      <alignment horizontal="center" vertical="top"/>
    </xf>
    <xf numFmtId="0" fontId="19" fillId="0" borderId="28" xfId="0" applyFont="1" applyBorder="1" applyAlignment="1">
      <alignment horizontal="center" vertical="top"/>
    </xf>
    <xf numFmtId="0" fontId="19" fillId="0" borderId="36" xfId="0" applyFont="1" applyBorder="1" applyAlignment="1">
      <alignment horizontal="left" vertical="top"/>
    </xf>
    <xf numFmtId="0" fontId="19" fillId="0" borderId="27" xfId="0" applyFont="1" applyBorder="1" applyAlignment="1">
      <alignment horizontal="left" vertical="top"/>
    </xf>
    <xf numFmtId="0" fontId="20" fillId="0" borderId="36" xfId="0" applyFont="1" applyBorder="1" applyAlignment="1">
      <alignment horizontal="left" vertical="top" wrapText="1"/>
    </xf>
    <xf numFmtId="0" fontId="23" fillId="0" borderId="36" xfId="0" applyFont="1" applyBorder="1" applyAlignment="1">
      <alignment horizontal="left" vertical="top" wrapText="1"/>
    </xf>
    <xf numFmtId="0" fontId="23" fillId="0" borderId="27" xfId="0" applyFont="1" applyBorder="1" applyAlignment="1">
      <alignment horizontal="left" vertical="top" wrapText="1"/>
    </xf>
    <xf numFmtId="0" fontId="19" fillId="0" borderId="37" xfId="0" applyFont="1" applyBorder="1" applyAlignment="1">
      <alignment horizontal="right" vertical="top"/>
    </xf>
    <xf numFmtId="0" fontId="20" fillId="0" borderId="27" xfId="0" applyFont="1" applyBorder="1" applyAlignment="1">
      <alignment horizontal="left" vertical="top" wrapText="1"/>
    </xf>
    <xf numFmtId="0" fontId="23" fillId="0" borderId="36" xfId="0" applyFont="1" applyBorder="1" applyAlignment="1">
      <alignment horizontal="left" vertical="top"/>
    </xf>
    <xf numFmtId="0" fontId="23" fillId="0" borderId="27" xfId="0" applyFont="1" applyBorder="1" applyAlignment="1">
      <alignment horizontal="left" vertical="top"/>
    </xf>
    <xf numFmtId="0" fontId="23" fillId="0" borderId="76" xfId="0" applyFont="1" applyBorder="1" applyAlignment="1">
      <alignment horizontal="left" vertical="top" wrapText="1"/>
    </xf>
    <xf numFmtId="0" fontId="20" fillId="0" borderId="76" xfId="0" applyFont="1" applyBorder="1" applyAlignment="1">
      <alignment horizontal="left" vertical="top" wrapText="1"/>
    </xf>
    <xf numFmtId="0" fontId="20" fillId="0" borderId="77" xfId="0" applyFont="1" applyBorder="1" applyAlignment="1">
      <alignment horizontal="left" vertical="top" wrapText="1"/>
    </xf>
    <xf numFmtId="0" fontId="20" fillId="0" borderId="45" xfId="0" applyFont="1" applyBorder="1" applyAlignment="1">
      <alignment horizontal="left" vertical="top" wrapText="1"/>
    </xf>
    <xf numFmtId="0" fontId="20" fillId="0" borderId="78" xfId="0" applyFont="1" applyBorder="1" applyAlignment="1">
      <alignment horizontal="left" vertical="top" wrapText="1"/>
    </xf>
    <xf numFmtId="0" fontId="15" fillId="0" borderId="54" xfId="0" applyFont="1" applyBorder="1" applyAlignment="1">
      <alignment horizontal="center" vertical="center" wrapText="1"/>
    </xf>
    <xf numFmtId="0" fontId="15" fillId="0" borderId="67" xfId="0" applyFont="1" applyBorder="1" applyAlignment="1">
      <alignment horizontal="center" vertical="center" wrapText="1"/>
    </xf>
    <xf numFmtId="0" fontId="10" fillId="0" borderId="0" xfId="0" applyFont="1" applyAlignment="1">
      <alignment horizontal="center" wrapText="1"/>
    </xf>
    <xf numFmtId="0" fontId="4" fillId="0" borderId="0" xfId="0" applyFont="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left" wrapText="1"/>
    </xf>
    <xf numFmtId="0" fontId="10" fillId="0" borderId="0" xfId="0" applyFont="1" applyAlignment="1">
      <alignment horizontal="left" wrapText="1"/>
    </xf>
    <xf numFmtId="0" fontId="4" fillId="0" borderId="0" xfId="0" applyFont="1" applyAlignment="1">
      <alignment wrapText="1"/>
    </xf>
    <xf numFmtId="0" fontId="4" fillId="0" borderId="0" xfId="0" applyFont="1" applyAlignment="1">
      <alignment vertical="center" wrapText="1"/>
    </xf>
    <xf numFmtId="0" fontId="15" fillId="0" borderId="5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71"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4" xfId="0" applyFont="1" applyFill="1" applyBorder="1" applyAlignment="1">
      <alignment horizontal="center" vertical="center" wrapText="1"/>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3 2" xfId="20"/>
    <cellStyle name="Normal 4" xfId="14"/>
    <cellStyle name="Normal 5" xfId="19"/>
    <cellStyle name="Normal 6" xfId="21"/>
    <cellStyle name="Normal 7" xfId="22"/>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12</xdr:col>
      <xdr:colOff>561975</xdr:colOff>
      <xdr:row>28</xdr:row>
      <xdr:rowOff>171450</xdr:rowOff>
    </xdr:to>
    <xdr:pic>
      <xdr:nvPicPr>
        <xdr:cNvPr id="2" name="Picture 1" descr="ATR - New Org Chart.jpg"/>
        <xdr:cNvPicPr>
          <a:picLocks noChangeAspect="1"/>
        </xdr:cNvPicPr>
      </xdr:nvPicPr>
      <xdr:blipFill>
        <a:blip xmlns:r="http://schemas.openxmlformats.org/officeDocument/2006/relationships" r:embed="rId1" cstate="print"/>
        <a:stretch>
          <a:fillRect/>
        </a:stretch>
      </xdr:blipFill>
      <xdr:spPr>
        <a:xfrm>
          <a:off x="0" y="276225"/>
          <a:ext cx="7877175" cy="5305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4"/>
  <sheetViews>
    <sheetView tabSelected="1" showWhiteSpace="0" view="pageBreakPreview" zoomScaleNormal="100" zoomScaleSheetLayoutView="100" workbookViewId="0">
      <selection activeCell="D40" sqref="D40"/>
    </sheetView>
  </sheetViews>
  <sheetFormatPr defaultRowHeight="15" x14ac:dyDescent="0.2"/>
  <cols>
    <col min="1" max="13" width="9.140625" style="130"/>
    <col min="14" max="14" width="2" style="131" customWidth="1"/>
    <col min="15" max="16384" width="9.140625" style="130"/>
  </cols>
  <sheetData>
    <row r="1" spans="1:14" ht="20.25" x14ac:dyDescent="0.3">
      <c r="A1" s="135" t="s">
        <v>104</v>
      </c>
      <c r="N1" s="131" t="s">
        <v>7</v>
      </c>
    </row>
    <row r="2" spans="1:14" x14ac:dyDescent="0.2">
      <c r="N2" s="131" t="s">
        <v>7</v>
      </c>
    </row>
    <row r="3" spans="1:14" x14ac:dyDescent="0.2">
      <c r="N3" s="131" t="s">
        <v>7</v>
      </c>
    </row>
    <row r="4" spans="1:14" x14ac:dyDescent="0.2">
      <c r="N4" s="131" t="s">
        <v>7</v>
      </c>
    </row>
    <row r="5" spans="1:14" ht="15.75" x14ac:dyDescent="0.25">
      <c r="B5" s="134"/>
      <c r="N5" s="131" t="s">
        <v>7</v>
      </c>
    </row>
    <row r="6" spans="1:14" x14ac:dyDescent="0.2">
      <c r="N6" s="131" t="s">
        <v>7</v>
      </c>
    </row>
    <row r="7" spans="1:14" x14ac:dyDescent="0.2">
      <c r="N7" s="131" t="s">
        <v>7</v>
      </c>
    </row>
    <row r="8" spans="1:14" x14ac:dyDescent="0.2">
      <c r="N8" s="131" t="s">
        <v>7</v>
      </c>
    </row>
    <row r="9" spans="1:14" x14ac:dyDescent="0.2">
      <c r="N9" s="131" t="s">
        <v>7</v>
      </c>
    </row>
    <row r="10" spans="1:14" x14ac:dyDescent="0.2">
      <c r="N10" s="131" t="s">
        <v>7</v>
      </c>
    </row>
    <row r="11" spans="1:14" x14ac:dyDescent="0.2">
      <c r="N11" s="131" t="s">
        <v>7</v>
      </c>
    </row>
    <row r="12" spans="1:14" x14ac:dyDescent="0.2">
      <c r="N12" s="131" t="s">
        <v>7</v>
      </c>
    </row>
    <row r="13" spans="1:14" x14ac:dyDescent="0.2">
      <c r="N13" s="131" t="s">
        <v>7</v>
      </c>
    </row>
    <row r="14" spans="1:14" x14ac:dyDescent="0.2">
      <c r="N14" s="131" t="s">
        <v>7</v>
      </c>
    </row>
    <row r="15" spans="1:14" x14ac:dyDescent="0.2">
      <c r="N15" s="131" t="s">
        <v>7</v>
      </c>
    </row>
    <row r="16" spans="1:14" x14ac:dyDescent="0.2">
      <c r="N16" s="131" t="s">
        <v>7</v>
      </c>
    </row>
    <row r="17" spans="1:14" x14ac:dyDescent="0.2">
      <c r="N17" s="131" t="s">
        <v>7</v>
      </c>
    </row>
    <row r="18" spans="1:14" x14ac:dyDescent="0.2">
      <c r="N18" s="131" t="s">
        <v>7</v>
      </c>
    </row>
    <row r="19" spans="1:14" x14ac:dyDescent="0.2">
      <c r="N19" s="131" t="s">
        <v>7</v>
      </c>
    </row>
    <row r="20" spans="1:14" x14ac:dyDescent="0.2">
      <c r="N20" s="131" t="s">
        <v>7</v>
      </c>
    </row>
    <row r="21" spans="1:14" x14ac:dyDescent="0.2">
      <c r="N21" s="131" t="s">
        <v>7</v>
      </c>
    </row>
    <row r="22" spans="1:14" x14ac:dyDescent="0.2">
      <c r="N22" s="131" t="s">
        <v>7</v>
      </c>
    </row>
    <row r="23" spans="1:14" x14ac:dyDescent="0.2">
      <c r="N23" s="131" t="s">
        <v>7</v>
      </c>
    </row>
    <row r="24" spans="1:14" x14ac:dyDescent="0.2">
      <c r="N24" s="131" t="s">
        <v>7</v>
      </c>
    </row>
    <row r="25" spans="1:14" x14ac:dyDescent="0.2">
      <c r="N25" s="131" t="s">
        <v>7</v>
      </c>
    </row>
    <row r="26" spans="1:14" x14ac:dyDescent="0.2">
      <c r="N26" s="131" t="s">
        <v>7</v>
      </c>
    </row>
    <row r="27" spans="1:14" x14ac:dyDescent="0.2">
      <c r="N27" s="131" t="s">
        <v>7</v>
      </c>
    </row>
    <row r="28" spans="1:14" x14ac:dyDescent="0.2">
      <c r="N28" s="131" t="s">
        <v>7</v>
      </c>
    </row>
    <row r="29" spans="1:14" x14ac:dyDescent="0.2">
      <c r="A29" s="213"/>
      <c r="B29" s="214"/>
      <c r="C29" s="214"/>
      <c r="D29" s="214"/>
      <c r="E29" s="214"/>
      <c r="F29" s="214"/>
      <c r="G29" s="214"/>
      <c r="H29" s="214"/>
      <c r="I29" s="214"/>
      <c r="J29" s="214"/>
      <c r="K29" s="214"/>
      <c r="L29" s="214"/>
      <c r="M29" s="214"/>
      <c r="N29" s="131" t="s">
        <v>8</v>
      </c>
    </row>
    <row r="98" spans="1:1" x14ac:dyDescent="0.2">
      <c r="A98" s="133" t="s">
        <v>103</v>
      </c>
    </row>
    <row r="198" spans="1:1" x14ac:dyDescent="0.2">
      <c r="A198" s="130" t="s">
        <v>102</v>
      </c>
    </row>
    <row r="254" spans="1:1" ht="15.75" x14ac:dyDescent="0.25">
      <c r="A254" s="132" t="s">
        <v>101</v>
      </c>
    </row>
  </sheetData>
  <mergeCells count="1">
    <mergeCell ref="A29:M29"/>
  </mergeCells>
  <printOptions horizontalCentered="1"/>
  <pageMargins left="0.75" right="0.75" top="1" bottom="1" header="0.5" footer="0.5"/>
  <pageSetup orientation="landscape" r:id="rId1"/>
  <headerFooter alignWithMargins="0">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opLeftCell="C1" zoomScaleNormal="100" zoomScaleSheetLayoutView="100" workbookViewId="0">
      <selection activeCell="C8" sqref="C8"/>
    </sheetView>
  </sheetViews>
  <sheetFormatPr defaultRowHeight="14.25" x14ac:dyDescent="0.2"/>
  <cols>
    <col min="1" max="1" width="49.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15" t="s">
        <v>34</v>
      </c>
      <c r="B1" s="215"/>
      <c r="C1" s="215"/>
      <c r="D1" s="215"/>
      <c r="E1" s="215"/>
      <c r="F1" s="215"/>
      <c r="G1" s="215"/>
      <c r="H1" s="215"/>
      <c r="I1" s="215"/>
      <c r="J1" s="215"/>
      <c r="K1" s="54" t="s">
        <v>7</v>
      </c>
      <c r="L1" s="6"/>
      <c r="M1" s="6"/>
      <c r="N1" s="6"/>
      <c r="O1" s="6"/>
      <c r="P1" s="6"/>
      <c r="Q1" s="6"/>
      <c r="R1" s="6"/>
    </row>
    <row r="2" spans="1:18" ht="15" x14ac:dyDescent="0.2">
      <c r="A2" s="216" t="s">
        <v>117</v>
      </c>
      <c r="B2" s="216"/>
      <c r="C2" s="216"/>
      <c r="D2" s="216"/>
      <c r="E2" s="216"/>
      <c r="F2" s="216"/>
      <c r="G2" s="216"/>
      <c r="H2" s="216"/>
      <c r="I2" s="216"/>
      <c r="J2" s="216"/>
      <c r="K2" s="54" t="s">
        <v>7</v>
      </c>
      <c r="L2" s="7"/>
      <c r="M2" s="7"/>
      <c r="N2" s="7"/>
      <c r="O2" s="7"/>
      <c r="P2" s="7"/>
      <c r="Q2" s="7"/>
      <c r="R2" s="7"/>
    </row>
    <row r="3" spans="1:18" x14ac:dyDescent="0.2">
      <c r="A3" s="239" t="s">
        <v>1</v>
      </c>
      <c r="B3" s="239"/>
      <c r="C3" s="239"/>
      <c r="D3" s="239"/>
      <c r="E3" s="239"/>
      <c r="F3" s="239"/>
      <c r="G3" s="239"/>
      <c r="H3" s="239"/>
      <c r="I3" s="239"/>
      <c r="J3" s="239"/>
      <c r="K3" s="54" t="s">
        <v>7</v>
      </c>
      <c r="L3" s="10"/>
      <c r="M3" s="10"/>
      <c r="N3" s="10"/>
      <c r="O3" s="10"/>
      <c r="P3" s="10"/>
      <c r="Q3" s="10"/>
      <c r="R3" s="10"/>
    </row>
    <row r="4" spans="1:18" x14ac:dyDescent="0.2">
      <c r="A4" s="222" t="s">
        <v>2</v>
      </c>
      <c r="B4" s="222"/>
      <c r="C4" s="222"/>
      <c r="D4" s="222"/>
      <c r="E4" s="222"/>
      <c r="F4" s="222"/>
      <c r="G4" s="222"/>
      <c r="H4" s="222"/>
      <c r="I4" s="222"/>
      <c r="J4" s="222"/>
      <c r="K4" s="54" t="s">
        <v>7</v>
      </c>
      <c r="L4" s="8"/>
      <c r="M4" s="8"/>
      <c r="N4" s="8"/>
      <c r="O4" s="8"/>
      <c r="P4" s="8"/>
      <c r="Q4" s="8"/>
      <c r="R4" s="8"/>
    </row>
    <row r="5" spans="1:18" x14ac:dyDescent="0.2">
      <c r="A5" s="222"/>
      <c r="B5" s="222"/>
      <c r="C5" s="222"/>
      <c r="D5" s="222"/>
      <c r="E5" s="222"/>
      <c r="F5" s="222"/>
      <c r="G5" s="222"/>
      <c r="H5" s="222"/>
      <c r="I5" s="222"/>
      <c r="J5" s="222"/>
      <c r="K5" s="54" t="s">
        <v>7</v>
      </c>
      <c r="L5" s="8"/>
      <c r="M5" s="8"/>
      <c r="N5" s="8"/>
      <c r="O5" s="8"/>
      <c r="P5" s="8"/>
      <c r="Q5" s="8"/>
      <c r="R5" s="8"/>
    </row>
    <row r="6" spans="1:18" ht="15" thickBot="1" x14ac:dyDescent="0.25">
      <c r="A6" s="222"/>
      <c r="B6" s="222"/>
      <c r="C6" s="222"/>
      <c r="D6" s="222"/>
      <c r="E6" s="222"/>
      <c r="F6" s="222"/>
      <c r="G6" s="222"/>
      <c r="H6" s="222"/>
      <c r="I6" s="222"/>
      <c r="J6" s="222"/>
      <c r="K6" s="54" t="s">
        <v>7</v>
      </c>
      <c r="L6" s="8"/>
      <c r="M6" s="8"/>
      <c r="N6" s="8"/>
      <c r="O6" s="8"/>
      <c r="P6" s="8"/>
      <c r="Q6" s="8"/>
      <c r="R6" s="8"/>
    </row>
    <row r="7" spans="1:18" s="19" customFormat="1" ht="44.25" customHeight="1" x14ac:dyDescent="0.2">
      <c r="A7" s="235" t="s">
        <v>36</v>
      </c>
      <c r="B7" s="272" t="s">
        <v>163</v>
      </c>
      <c r="C7" s="228"/>
      <c r="D7" s="272" t="s">
        <v>133</v>
      </c>
      <c r="E7" s="228"/>
      <c r="F7" s="273" t="s">
        <v>112</v>
      </c>
      <c r="G7" s="263"/>
      <c r="H7" s="263"/>
      <c r="I7" s="263"/>
      <c r="J7" s="274"/>
      <c r="K7" s="54" t="s">
        <v>7</v>
      </c>
    </row>
    <row r="8" spans="1:18" s="19" customFormat="1" ht="28.5" x14ac:dyDescent="0.2">
      <c r="A8" s="237"/>
      <c r="B8" s="55" t="s">
        <v>3</v>
      </c>
      <c r="C8" s="55" t="s">
        <v>32</v>
      </c>
      <c r="D8" s="55" t="s">
        <v>3</v>
      </c>
      <c r="E8" s="55" t="s">
        <v>32</v>
      </c>
      <c r="F8" s="55" t="s">
        <v>35</v>
      </c>
      <c r="G8" s="55" t="s">
        <v>12</v>
      </c>
      <c r="H8" s="97" t="s">
        <v>13</v>
      </c>
      <c r="I8" s="55" t="s">
        <v>46</v>
      </c>
      <c r="J8" s="56" t="s">
        <v>47</v>
      </c>
      <c r="K8" s="54" t="s">
        <v>7</v>
      </c>
    </row>
    <row r="9" spans="1:18" x14ac:dyDescent="0.2">
      <c r="A9" s="89" t="s">
        <v>45</v>
      </c>
      <c r="B9" s="108">
        <v>1</v>
      </c>
      <c r="C9" s="108">
        <v>0</v>
      </c>
      <c r="D9" s="108">
        <v>3</v>
      </c>
      <c r="E9" s="108">
        <v>0</v>
      </c>
      <c r="F9" s="108">
        <v>0</v>
      </c>
      <c r="G9" s="108">
        <v>0</v>
      </c>
      <c r="H9" s="108">
        <v>0</v>
      </c>
      <c r="I9" s="108">
        <f t="shared" ref="I9:I22" si="0">D9+F9+G9+H9</f>
        <v>3</v>
      </c>
      <c r="J9" s="109">
        <v>0</v>
      </c>
      <c r="K9" s="54" t="s">
        <v>7</v>
      </c>
    </row>
    <row r="10" spans="1:18" x14ac:dyDescent="0.2">
      <c r="A10" s="145" t="s">
        <v>123</v>
      </c>
      <c r="B10" s="106">
        <v>66</v>
      </c>
      <c r="C10" s="106">
        <v>0</v>
      </c>
      <c r="D10" s="106">
        <v>60</v>
      </c>
      <c r="E10" s="106">
        <v>0</v>
      </c>
      <c r="F10" s="106">
        <v>0</v>
      </c>
      <c r="G10" s="106">
        <v>0</v>
      </c>
      <c r="H10" s="106">
        <v>0</v>
      </c>
      <c r="I10" s="106">
        <f t="shared" ref="I10" si="1">D10+F10+G10+H10</f>
        <v>60</v>
      </c>
      <c r="J10" s="107">
        <v>0</v>
      </c>
      <c r="K10" s="54" t="s">
        <v>7</v>
      </c>
    </row>
    <row r="11" spans="1:18" x14ac:dyDescent="0.2">
      <c r="A11" s="57" t="s">
        <v>37</v>
      </c>
      <c r="B11" s="21">
        <v>11</v>
      </c>
      <c r="C11" s="21">
        <v>0</v>
      </c>
      <c r="D11" s="21">
        <v>11</v>
      </c>
      <c r="E11" s="21">
        <v>0</v>
      </c>
      <c r="F11" s="21">
        <v>0</v>
      </c>
      <c r="G11" s="21">
        <v>0</v>
      </c>
      <c r="H11" s="21">
        <v>0</v>
      </c>
      <c r="I11" s="21">
        <f t="shared" si="0"/>
        <v>11</v>
      </c>
      <c r="J11" s="100">
        <v>0</v>
      </c>
      <c r="K11" s="54" t="s">
        <v>7</v>
      </c>
    </row>
    <row r="12" spans="1:18" x14ac:dyDescent="0.2">
      <c r="A12" s="57" t="s">
        <v>38</v>
      </c>
      <c r="B12" s="21">
        <v>154</v>
      </c>
      <c r="C12" s="21">
        <v>0</v>
      </c>
      <c r="D12" s="21">
        <v>138</v>
      </c>
      <c r="E12" s="21">
        <v>0</v>
      </c>
      <c r="F12" s="21">
        <v>0</v>
      </c>
      <c r="G12" s="21">
        <v>0</v>
      </c>
      <c r="H12" s="21">
        <v>0</v>
      </c>
      <c r="I12" s="21">
        <f t="shared" si="0"/>
        <v>138</v>
      </c>
      <c r="J12" s="100">
        <v>0</v>
      </c>
      <c r="K12" s="54" t="s">
        <v>7</v>
      </c>
    </row>
    <row r="13" spans="1:18" x14ac:dyDescent="0.2">
      <c r="A13" s="57" t="s">
        <v>39</v>
      </c>
      <c r="B13" s="21">
        <v>9</v>
      </c>
      <c r="C13" s="21">
        <v>0</v>
      </c>
      <c r="D13" s="21">
        <v>9</v>
      </c>
      <c r="E13" s="21">
        <v>0</v>
      </c>
      <c r="F13" s="21">
        <v>0</v>
      </c>
      <c r="G13" s="21">
        <v>0</v>
      </c>
      <c r="H13" s="21">
        <v>0</v>
      </c>
      <c r="I13" s="21">
        <f t="shared" si="0"/>
        <v>9</v>
      </c>
      <c r="J13" s="100">
        <v>0</v>
      </c>
      <c r="K13" s="54" t="s">
        <v>7</v>
      </c>
    </row>
    <row r="14" spans="1:18" x14ac:dyDescent="0.2">
      <c r="A14" s="57" t="s">
        <v>40</v>
      </c>
      <c r="B14" s="21">
        <v>390</v>
      </c>
      <c r="C14" s="21">
        <v>0</v>
      </c>
      <c r="D14" s="21">
        <v>380</v>
      </c>
      <c r="E14" s="21">
        <v>0</v>
      </c>
      <c r="F14" s="21">
        <v>0</v>
      </c>
      <c r="G14" s="21">
        <v>0</v>
      </c>
      <c r="H14" s="21">
        <v>0</v>
      </c>
      <c r="I14" s="21">
        <f t="shared" si="0"/>
        <v>380</v>
      </c>
      <c r="J14" s="100">
        <v>0</v>
      </c>
      <c r="K14" s="54" t="s">
        <v>7</v>
      </c>
    </row>
    <row r="15" spans="1:18" x14ac:dyDescent="0.2">
      <c r="A15" s="57" t="s">
        <v>41</v>
      </c>
      <c r="B15" s="21">
        <v>200</v>
      </c>
      <c r="C15" s="21">
        <v>0</v>
      </c>
      <c r="D15" s="21">
        <v>180</v>
      </c>
      <c r="E15" s="21">
        <v>0</v>
      </c>
      <c r="F15" s="21">
        <v>0</v>
      </c>
      <c r="G15" s="21">
        <v>0</v>
      </c>
      <c r="H15" s="21">
        <v>0</v>
      </c>
      <c r="I15" s="21">
        <f t="shared" si="0"/>
        <v>180</v>
      </c>
      <c r="J15" s="100">
        <v>0</v>
      </c>
      <c r="K15" s="54" t="s">
        <v>7</v>
      </c>
    </row>
    <row r="16" spans="1:18" x14ac:dyDescent="0.2">
      <c r="A16" s="57" t="s">
        <v>42</v>
      </c>
      <c r="B16" s="21">
        <v>5</v>
      </c>
      <c r="C16" s="21">
        <v>0</v>
      </c>
      <c r="D16" s="21">
        <v>5</v>
      </c>
      <c r="E16" s="21">
        <v>0</v>
      </c>
      <c r="F16" s="21">
        <v>0</v>
      </c>
      <c r="G16" s="21">
        <v>0</v>
      </c>
      <c r="H16" s="21">
        <v>0</v>
      </c>
      <c r="I16" s="21">
        <f t="shared" si="0"/>
        <v>5</v>
      </c>
      <c r="J16" s="100">
        <v>0</v>
      </c>
      <c r="K16" s="54" t="s">
        <v>7</v>
      </c>
    </row>
    <row r="17" spans="1:11" x14ac:dyDescent="0.2">
      <c r="A17" s="57" t="s">
        <v>43</v>
      </c>
      <c r="B17" s="21">
        <v>3</v>
      </c>
      <c r="C17" s="21">
        <v>0</v>
      </c>
      <c r="D17" s="21">
        <v>3</v>
      </c>
      <c r="E17" s="21">
        <v>0</v>
      </c>
      <c r="F17" s="21">
        <v>0</v>
      </c>
      <c r="G17" s="21">
        <v>0</v>
      </c>
      <c r="H17" s="21">
        <v>0</v>
      </c>
      <c r="I17" s="21">
        <f t="shared" si="0"/>
        <v>3</v>
      </c>
      <c r="J17" s="100">
        <v>0</v>
      </c>
      <c r="K17" s="54" t="s">
        <v>7</v>
      </c>
    </row>
    <row r="18" spans="1:11" x14ac:dyDescent="0.2">
      <c r="A18" s="146" t="s">
        <v>124</v>
      </c>
      <c r="B18" s="21">
        <v>9</v>
      </c>
      <c r="C18" s="21">
        <v>0</v>
      </c>
      <c r="D18" s="21">
        <v>9</v>
      </c>
      <c r="E18" s="21">
        <v>0</v>
      </c>
      <c r="F18" s="21">
        <v>0</v>
      </c>
      <c r="G18" s="21">
        <v>0</v>
      </c>
      <c r="H18" s="21">
        <v>0</v>
      </c>
      <c r="I18" s="21">
        <f t="shared" si="0"/>
        <v>9</v>
      </c>
      <c r="J18" s="100">
        <v>0</v>
      </c>
      <c r="K18" s="54" t="s">
        <v>7</v>
      </c>
    </row>
    <row r="19" spans="1:11" x14ac:dyDescent="0.2">
      <c r="A19" s="57" t="s">
        <v>44</v>
      </c>
      <c r="B19" s="21">
        <v>32</v>
      </c>
      <c r="C19" s="21">
        <v>0</v>
      </c>
      <c r="D19" s="21">
        <v>32</v>
      </c>
      <c r="E19" s="21">
        <v>0</v>
      </c>
      <c r="F19" s="21">
        <v>0</v>
      </c>
      <c r="G19" s="21">
        <v>0</v>
      </c>
      <c r="H19" s="21">
        <v>0</v>
      </c>
      <c r="I19" s="21">
        <f t="shared" si="0"/>
        <v>32</v>
      </c>
      <c r="J19" s="100">
        <v>0</v>
      </c>
      <c r="K19" s="54" t="s">
        <v>7</v>
      </c>
    </row>
    <row r="20" spans="1:11" ht="15" x14ac:dyDescent="0.25">
      <c r="A20" s="60" t="s">
        <v>9</v>
      </c>
      <c r="B20" s="103">
        <f t="shared" ref="B20:J20" si="2">SUM(B9:B19)</f>
        <v>880</v>
      </c>
      <c r="C20" s="103">
        <f t="shared" si="2"/>
        <v>0</v>
      </c>
      <c r="D20" s="103">
        <f t="shared" si="2"/>
        <v>830</v>
      </c>
      <c r="E20" s="103">
        <f t="shared" si="2"/>
        <v>0</v>
      </c>
      <c r="F20" s="103">
        <f t="shared" si="2"/>
        <v>0</v>
      </c>
      <c r="G20" s="103">
        <f t="shared" si="2"/>
        <v>0</v>
      </c>
      <c r="H20" s="103">
        <f t="shared" si="2"/>
        <v>0</v>
      </c>
      <c r="I20" s="103">
        <f t="shared" si="2"/>
        <v>830</v>
      </c>
      <c r="J20" s="104">
        <f t="shared" si="2"/>
        <v>0</v>
      </c>
      <c r="K20" s="54" t="s">
        <v>7</v>
      </c>
    </row>
    <row r="21" spans="1:11" x14ac:dyDescent="0.2">
      <c r="A21" s="58" t="s">
        <v>48</v>
      </c>
      <c r="B21" s="106">
        <v>633</v>
      </c>
      <c r="C21" s="106">
        <v>0</v>
      </c>
      <c r="D21" s="106">
        <v>645</v>
      </c>
      <c r="E21" s="106">
        <v>0</v>
      </c>
      <c r="F21" s="106">
        <v>0</v>
      </c>
      <c r="G21" s="106">
        <v>0</v>
      </c>
      <c r="H21" s="106">
        <f>SUM(H11:H20)</f>
        <v>0</v>
      </c>
      <c r="I21" s="106">
        <f t="shared" si="0"/>
        <v>645</v>
      </c>
      <c r="J21" s="107">
        <v>0</v>
      </c>
      <c r="K21" s="54" t="s">
        <v>7</v>
      </c>
    </row>
    <row r="22" spans="1:11" x14ac:dyDescent="0.2">
      <c r="A22" s="59" t="s">
        <v>49</v>
      </c>
      <c r="B22" s="21">
        <v>247</v>
      </c>
      <c r="C22" s="21">
        <v>0</v>
      </c>
      <c r="D22" s="21">
        <v>185</v>
      </c>
      <c r="E22" s="21">
        <v>0</v>
      </c>
      <c r="F22" s="21">
        <v>0</v>
      </c>
      <c r="G22" s="21">
        <v>0</v>
      </c>
      <c r="H22" s="21">
        <f>SUM(H11:H21)</f>
        <v>0</v>
      </c>
      <c r="I22" s="21">
        <f t="shared" si="0"/>
        <v>185</v>
      </c>
      <c r="J22" s="100">
        <v>0</v>
      </c>
      <c r="K22" s="54" t="s">
        <v>7</v>
      </c>
    </row>
    <row r="23" spans="1:11" ht="15" x14ac:dyDescent="0.25">
      <c r="A23" s="60" t="s">
        <v>9</v>
      </c>
      <c r="B23" s="103">
        <f t="shared" ref="B23:J23" si="3">SUM(B21:B22)</f>
        <v>880</v>
      </c>
      <c r="C23" s="103">
        <f t="shared" si="3"/>
        <v>0</v>
      </c>
      <c r="D23" s="103">
        <f t="shared" si="3"/>
        <v>830</v>
      </c>
      <c r="E23" s="103">
        <f t="shared" si="3"/>
        <v>0</v>
      </c>
      <c r="F23" s="103">
        <f t="shared" si="3"/>
        <v>0</v>
      </c>
      <c r="G23" s="103">
        <f t="shared" si="3"/>
        <v>0</v>
      </c>
      <c r="H23" s="103">
        <f t="shared" si="3"/>
        <v>0</v>
      </c>
      <c r="I23" s="103">
        <f t="shared" si="3"/>
        <v>830</v>
      </c>
      <c r="J23" s="104">
        <f t="shared" si="3"/>
        <v>0</v>
      </c>
      <c r="K23" s="54" t="s">
        <v>7</v>
      </c>
    </row>
    <row r="24" spans="1:11" x14ac:dyDescent="0.2">
      <c r="K24" s="54" t="s">
        <v>8</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0"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40"/>
  <sheetViews>
    <sheetView view="pageBreakPreview" zoomScale="80" zoomScaleNormal="100" zoomScaleSheetLayoutView="80" workbookViewId="0">
      <selection activeCell="L13" sqref="L13"/>
    </sheetView>
  </sheetViews>
  <sheetFormatPr defaultRowHeight="14.25" x14ac:dyDescent="0.2"/>
  <cols>
    <col min="1" max="1" width="63.5703125" style="120" customWidth="1"/>
    <col min="2" max="2" width="8.7109375" style="120" customWidth="1"/>
    <col min="3" max="3" width="12.7109375" style="120" customWidth="1"/>
    <col min="4" max="4" width="8.7109375" style="120" customWidth="1"/>
    <col min="5" max="5" width="12.7109375" style="120" customWidth="1"/>
    <col min="6" max="6" width="8.7109375" style="120" customWidth="1"/>
    <col min="7" max="8" width="12.7109375" style="120" customWidth="1"/>
    <col min="9" max="9" width="14" style="4" bestFit="1" customWidth="1"/>
    <col min="10" max="10" width="4.5703125" style="120" customWidth="1"/>
    <col min="11" max="12" width="8.28515625" style="120" customWidth="1"/>
    <col min="13" max="13" width="12.7109375" style="120" customWidth="1"/>
    <col min="14" max="15" width="8.28515625" style="120" customWidth="1"/>
    <col min="16" max="16" width="12.7109375" style="120" customWidth="1"/>
    <col min="17" max="16384" width="9.140625" style="120"/>
  </cols>
  <sheetData>
    <row r="1" spans="1:16" ht="18" x14ac:dyDescent="0.25">
      <c r="A1" s="215" t="s">
        <v>151</v>
      </c>
      <c r="B1" s="215"/>
      <c r="C1" s="215"/>
      <c r="D1" s="215"/>
      <c r="E1" s="215"/>
      <c r="F1" s="215"/>
      <c r="G1" s="215"/>
      <c r="H1" s="54" t="s">
        <v>7</v>
      </c>
      <c r="I1" s="54"/>
      <c r="J1" s="6"/>
      <c r="K1" s="6"/>
      <c r="L1" s="6"/>
      <c r="M1" s="6"/>
      <c r="N1" s="6"/>
      <c r="O1" s="6"/>
      <c r="P1" s="6"/>
    </row>
    <row r="2" spans="1:16" ht="15" x14ac:dyDescent="0.2">
      <c r="A2" s="216" t="s">
        <v>117</v>
      </c>
      <c r="B2" s="216"/>
      <c r="C2" s="216"/>
      <c r="D2" s="216"/>
      <c r="E2" s="216"/>
      <c r="F2" s="216"/>
      <c r="G2" s="216"/>
      <c r="H2" s="54" t="s">
        <v>7</v>
      </c>
      <c r="I2" s="54"/>
      <c r="J2" s="7"/>
      <c r="K2" s="7"/>
      <c r="L2" s="7"/>
      <c r="M2" s="7"/>
      <c r="N2" s="7"/>
      <c r="O2" s="7"/>
      <c r="P2" s="7"/>
    </row>
    <row r="3" spans="1:16" x14ac:dyDescent="0.2">
      <c r="A3" s="217" t="s">
        <v>1</v>
      </c>
      <c r="B3" s="217"/>
      <c r="C3" s="217"/>
      <c r="D3" s="217"/>
      <c r="E3" s="217"/>
      <c r="F3" s="217"/>
      <c r="G3" s="217"/>
      <c r="H3" s="54" t="s">
        <v>7</v>
      </c>
      <c r="I3" s="54"/>
      <c r="J3" s="129"/>
      <c r="K3" s="129"/>
      <c r="L3" s="129"/>
      <c r="M3" s="129"/>
      <c r="N3" s="129"/>
      <c r="O3" s="129"/>
      <c r="P3" s="129"/>
    </row>
    <row r="4" spans="1:16" x14ac:dyDescent="0.2">
      <c r="A4" s="231" t="s">
        <v>2</v>
      </c>
      <c r="B4" s="231"/>
      <c r="C4" s="231"/>
      <c r="D4" s="231"/>
      <c r="E4" s="231"/>
      <c r="F4" s="231"/>
      <c r="G4" s="231"/>
      <c r="H4" s="54" t="s">
        <v>7</v>
      </c>
      <c r="I4" s="54"/>
      <c r="J4" s="128"/>
      <c r="K4" s="128"/>
      <c r="L4" s="128"/>
      <c r="M4" s="128"/>
      <c r="N4" s="128"/>
      <c r="O4" s="128"/>
      <c r="P4" s="128"/>
    </row>
    <row r="5" spans="1:16" x14ac:dyDescent="0.2">
      <c r="A5" s="231"/>
      <c r="B5" s="231"/>
      <c r="C5" s="231"/>
      <c r="D5" s="231"/>
      <c r="E5" s="231"/>
      <c r="F5" s="231"/>
      <c r="G5" s="231"/>
      <c r="H5" s="54" t="s">
        <v>7</v>
      </c>
      <c r="I5" s="54"/>
      <c r="J5" s="128"/>
      <c r="K5" s="128"/>
      <c r="L5" s="128"/>
      <c r="M5" s="128"/>
      <c r="N5" s="128"/>
      <c r="O5" s="128"/>
      <c r="P5" s="128"/>
    </row>
    <row r="6" spans="1:16" ht="15" customHeight="1" x14ac:dyDescent="0.2">
      <c r="A6" s="275"/>
      <c r="B6" s="278" t="s">
        <v>117</v>
      </c>
      <c r="C6" s="279"/>
      <c r="D6" s="279"/>
      <c r="E6" s="279"/>
      <c r="F6" s="279"/>
      <c r="G6" s="280"/>
      <c r="H6" s="54" t="s">
        <v>7</v>
      </c>
      <c r="I6" s="54"/>
    </row>
    <row r="7" spans="1:16" ht="15" customHeight="1" x14ac:dyDescent="0.2">
      <c r="A7" s="276"/>
      <c r="B7" s="278" t="s">
        <v>152</v>
      </c>
      <c r="C7" s="280"/>
      <c r="D7" s="278" t="s">
        <v>153</v>
      </c>
      <c r="E7" s="280"/>
      <c r="F7" s="278" t="s">
        <v>13</v>
      </c>
      <c r="G7" s="280"/>
      <c r="H7" s="54" t="s">
        <v>7</v>
      </c>
      <c r="I7" s="54"/>
    </row>
    <row r="8" spans="1:16" ht="28.5" x14ac:dyDescent="0.2">
      <c r="A8" s="277"/>
      <c r="B8" s="140" t="s">
        <v>3</v>
      </c>
      <c r="C8" s="140" t="s">
        <v>4</v>
      </c>
      <c r="D8" s="140" t="s">
        <v>3</v>
      </c>
      <c r="E8" s="140" t="s">
        <v>4</v>
      </c>
      <c r="F8" s="140" t="s">
        <v>3</v>
      </c>
      <c r="G8" s="140" t="s">
        <v>4</v>
      </c>
      <c r="H8" s="54" t="s">
        <v>7</v>
      </c>
      <c r="I8" s="54"/>
    </row>
    <row r="9" spans="1:16" x14ac:dyDescent="0.2">
      <c r="A9" s="201" t="s">
        <v>167</v>
      </c>
      <c r="B9" s="202">
        <v>0</v>
      </c>
      <c r="C9" s="202">
        <v>0</v>
      </c>
      <c r="D9" s="202">
        <v>0</v>
      </c>
      <c r="E9" s="202">
        <v>0</v>
      </c>
      <c r="F9" s="202"/>
      <c r="G9" s="202">
        <v>0</v>
      </c>
      <c r="H9" s="54" t="s">
        <v>7</v>
      </c>
      <c r="I9" s="54"/>
    </row>
    <row r="10" spans="1:16" x14ac:dyDescent="0.2">
      <c r="A10" s="201" t="s">
        <v>168</v>
      </c>
      <c r="B10" s="202">
        <v>0</v>
      </c>
      <c r="C10" s="202">
        <v>0</v>
      </c>
      <c r="D10" s="202">
        <v>0</v>
      </c>
      <c r="E10" s="202">
        <v>0</v>
      </c>
      <c r="F10" s="202">
        <v>0</v>
      </c>
      <c r="G10" s="202">
        <v>0</v>
      </c>
      <c r="H10" s="54" t="s">
        <v>7</v>
      </c>
      <c r="I10" s="54"/>
    </row>
    <row r="11" spans="1:16" x14ac:dyDescent="0.2">
      <c r="A11" s="201" t="s">
        <v>169</v>
      </c>
      <c r="B11" s="202">
        <v>0</v>
      </c>
      <c r="C11" s="202">
        <v>0</v>
      </c>
      <c r="D11" s="202">
        <v>0</v>
      </c>
      <c r="E11" s="202">
        <v>0</v>
      </c>
      <c r="F11" s="202">
        <v>0</v>
      </c>
      <c r="G11" s="202">
        <v>0</v>
      </c>
      <c r="H11" s="54" t="s">
        <v>7</v>
      </c>
      <c r="I11" s="54"/>
    </row>
    <row r="12" spans="1:16" x14ac:dyDescent="0.2">
      <c r="A12" s="201" t="s">
        <v>170</v>
      </c>
      <c r="B12" s="202">
        <v>0</v>
      </c>
      <c r="C12" s="202">
        <v>0</v>
      </c>
      <c r="D12" s="202">
        <v>0</v>
      </c>
      <c r="E12" s="202">
        <v>0</v>
      </c>
      <c r="F12" s="202">
        <v>0</v>
      </c>
      <c r="G12" s="202">
        <v>0</v>
      </c>
      <c r="H12" s="54" t="s">
        <v>7</v>
      </c>
      <c r="I12" s="54"/>
    </row>
    <row r="13" spans="1:16" x14ac:dyDescent="0.2">
      <c r="A13" s="201" t="s">
        <v>171</v>
      </c>
      <c r="B13" s="202">
        <v>0</v>
      </c>
      <c r="C13" s="202">
        <v>0</v>
      </c>
      <c r="D13" s="202">
        <v>0</v>
      </c>
      <c r="E13" s="202">
        <v>0</v>
      </c>
      <c r="F13" s="202">
        <v>0</v>
      </c>
      <c r="G13" s="202">
        <v>0</v>
      </c>
      <c r="H13" s="54" t="s">
        <v>7</v>
      </c>
      <c r="I13" s="54"/>
    </row>
    <row r="14" spans="1:16" x14ac:dyDescent="0.2">
      <c r="A14" s="201" t="s">
        <v>172</v>
      </c>
      <c r="B14" s="202">
        <v>0</v>
      </c>
      <c r="C14" s="202">
        <v>0</v>
      </c>
      <c r="D14" s="202">
        <v>0</v>
      </c>
      <c r="E14" s="202">
        <v>0</v>
      </c>
      <c r="F14" s="202">
        <v>0</v>
      </c>
      <c r="G14" s="202">
        <v>0</v>
      </c>
      <c r="H14" s="54" t="s">
        <v>7</v>
      </c>
      <c r="I14" s="54"/>
    </row>
    <row r="15" spans="1:16" x14ac:dyDescent="0.2">
      <c r="A15" s="201" t="s">
        <v>173</v>
      </c>
      <c r="B15" s="202">
        <v>0</v>
      </c>
      <c r="C15" s="202">
        <v>0</v>
      </c>
      <c r="D15" s="202">
        <v>0</v>
      </c>
      <c r="E15" s="202">
        <v>0</v>
      </c>
      <c r="F15" s="202">
        <v>0</v>
      </c>
      <c r="G15" s="202">
        <v>0</v>
      </c>
      <c r="H15" s="54" t="s">
        <v>7</v>
      </c>
      <c r="I15" s="54"/>
    </row>
    <row r="16" spans="1:16" x14ac:dyDescent="0.2">
      <c r="A16" s="201" t="s">
        <v>174</v>
      </c>
      <c r="B16" s="202">
        <v>0</v>
      </c>
      <c r="C16" s="202">
        <v>0</v>
      </c>
      <c r="D16" s="202">
        <v>0</v>
      </c>
      <c r="E16" s="202">
        <v>0</v>
      </c>
      <c r="F16" s="202">
        <v>0</v>
      </c>
      <c r="G16" s="202">
        <v>0</v>
      </c>
      <c r="H16" s="54" t="s">
        <v>7</v>
      </c>
      <c r="I16" s="54"/>
    </row>
    <row r="17" spans="1:9" x14ac:dyDescent="0.2">
      <c r="A17" s="201" t="s">
        <v>175</v>
      </c>
      <c r="B17" s="202">
        <v>0</v>
      </c>
      <c r="C17" s="202">
        <v>0</v>
      </c>
      <c r="D17" s="202">
        <v>0</v>
      </c>
      <c r="E17" s="202">
        <v>0</v>
      </c>
      <c r="F17" s="202">
        <v>0</v>
      </c>
      <c r="G17" s="202">
        <v>0</v>
      </c>
      <c r="H17" s="54" t="s">
        <v>7</v>
      </c>
      <c r="I17" s="54"/>
    </row>
    <row r="18" spans="1:9" x14ac:dyDescent="0.2">
      <c r="A18" s="201" t="s">
        <v>176</v>
      </c>
      <c r="B18" s="202">
        <v>0</v>
      </c>
      <c r="C18" s="202">
        <v>0</v>
      </c>
      <c r="D18" s="202">
        <v>0</v>
      </c>
      <c r="E18" s="202">
        <v>0</v>
      </c>
      <c r="F18" s="202">
        <v>0</v>
      </c>
      <c r="G18" s="202">
        <v>0</v>
      </c>
      <c r="H18" s="54" t="s">
        <v>7</v>
      </c>
      <c r="I18" s="54"/>
    </row>
    <row r="19" spans="1:9" x14ac:dyDescent="0.2">
      <c r="A19" s="201" t="s">
        <v>177</v>
      </c>
      <c r="B19" s="202">
        <v>0</v>
      </c>
      <c r="C19" s="202">
        <v>0</v>
      </c>
      <c r="D19" s="202">
        <v>0</v>
      </c>
      <c r="E19" s="202">
        <v>0</v>
      </c>
      <c r="F19" s="202">
        <v>0</v>
      </c>
      <c r="G19" s="202">
        <v>0</v>
      </c>
      <c r="H19" s="54" t="s">
        <v>7</v>
      </c>
      <c r="I19" s="54"/>
    </row>
    <row r="20" spans="1:9" x14ac:dyDescent="0.2">
      <c r="A20" s="201" t="s">
        <v>178</v>
      </c>
      <c r="B20" s="202">
        <v>0</v>
      </c>
      <c r="C20" s="202">
        <v>0</v>
      </c>
      <c r="D20" s="202">
        <v>0</v>
      </c>
      <c r="E20" s="202">
        <v>0</v>
      </c>
      <c r="F20" s="202">
        <v>0</v>
      </c>
      <c r="G20" s="202">
        <v>0</v>
      </c>
      <c r="H20" s="54" t="s">
        <v>7</v>
      </c>
      <c r="I20" s="54"/>
    </row>
    <row r="21" spans="1:9" x14ac:dyDescent="0.2">
      <c r="A21" s="203" t="s">
        <v>179</v>
      </c>
      <c r="B21" s="204">
        <v>0</v>
      </c>
      <c r="C21" s="204">
        <v>0</v>
      </c>
      <c r="D21" s="204">
        <v>0</v>
      </c>
      <c r="E21" s="204">
        <v>0</v>
      </c>
      <c r="F21" s="204">
        <v>0</v>
      </c>
      <c r="G21" s="204">
        <v>0</v>
      </c>
      <c r="H21" s="54" t="s">
        <v>7</v>
      </c>
      <c r="I21" s="54"/>
    </row>
    <row r="22" spans="1:9" x14ac:dyDescent="0.2">
      <c r="A22" s="205" t="s">
        <v>180</v>
      </c>
      <c r="B22" s="202">
        <v>0</v>
      </c>
      <c r="C22" s="202">
        <v>0</v>
      </c>
      <c r="D22" s="202">
        <v>0</v>
      </c>
      <c r="E22" s="202">
        <v>0</v>
      </c>
      <c r="F22" s="202">
        <v>0</v>
      </c>
      <c r="G22" s="202">
        <v>0</v>
      </c>
      <c r="H22" s="54" t="s">
        <v>7</v>
      </c>
      <c r="I22" s="54"/>
    </row>
    <row r="23" spans="1:9" x14ac:dyDescent="0.2">
      <c r="A23" s="201" t="s">
        <v>92</v>
      </c>
      <c r="B23" s="202"/>
      <c r="C23" s="202">
        <v>0</v>
      </c>
      <c r="D23" s="202"/>
      <c r="E23" s="202">
        <v>0</v>
      </c>
      <c r="F23" s="202"/>
      <c r="G23" s="202">
        <v>0</v>
      </c>
      <c r="H23" s="54" t="s">
        <v>7</v>
      </c>
      <c r="I23" s="54"/>
    </row>
    <row r="24" spans="1:9" x14ac:dyDescent="0.2">
      <c r="A24" s="206" t="s">
        <v>181</v>
      </c>
      <c r="B24" s="207">
        <v>0</v>
      </c>
      <c r="C24" s="207">
        <v>0</v>
      </c>
      <c r="D24" s="207">
        <v>0</v>
      </c>
      <c r="E24" s="207">
        <v>0</v>
      </c>
      <c r="F24" s="207">
        <v>0</v>
      </c>
      <c r="G24" s="207">
        <v>0</v>
      </c>
      <c r="H24" s="54" t="s">
        <v>7</v>
      </c>
      <c r="I24" s="54"/>
    </row>
    <row r="25" spans="1:9" x14ac:dyDescent="0.2">
      <c r="A25" s="201" t="s">
        <v>58</v>
      </c>
      <c r="B25" s="202"/>
      <c r="C25" s="202">
        <v>0</v>
      </c>
      <c r="D25" s="202"/>
      <c r="E25" s="202">
        <v>0</v>
      </c>
      <c r="F25" s="202"/>
      <c r="G25" s="202">
        <v>0</v>
      </c>
      <c r="H25" s="54" t="s">
        <v>7</v>
      </c>
      <c r="I25" s="54"/>
    </row>
    <row r="26" spans="1:9" x14ac:dyDescent="0.2">
      <c r="A26" s="201" t="s">
        <v>59</v>
      </c>
      <c r="B26" s="202"/>
      <c r="C26" s="202">
        <v>0</v>
      </c>
      <c r="D26" s="202"/>
      <c r="E26" s="202">
        <v>0</v>
      </c>
      <c r="F26" s="202"/>
      <c r="G26" s="202">
        <v>0</v>
      </c>
      <c r="H26" s="54" t="s">
        <v>7</v>
      </c>
      <c r="I26" s="54"/>
    </row>
    <row r="27" spans="1:9" x14ac:dyDescent="0.2">
      <c r="A27" s="201" t="s">
        <v>182</v>
      </c>
      <c r="B27" s="202"/>
      <c r="C27" s="202">
        <v>0</v>
      </c>
      <c r="D27" s="202"/>
      <c r="E27" s="202">
        <v>0</v>
      </c>
      <c r="F27" s="202"/>
      <c r="G27" s="202">
        <v>0</v>
      </c>
      <c r="H27" s="54" t="s">
        <v>7</v>
      </c>
      <c r="I27" s="54"/>
    </row>
    <row r="28" spans="1:9" x14ac:dyDescent="0.2">
      <c r="A28" s="201" t="s">
        <v>60</v>
      </c>
      <c r="B28" s="202"/>
      <c r="C28" s="202">
        <v>0</v>
      </c>
      <c r="D28" s="202"/>
      <c r="E28" s="202">
        <v>0</v>
      </c>
      <c r="F28" s="202"/>
      <c r="G28" s="202">
        <v>0</v>
      </c>
      <c r="H28" s="54" t="s">
        <v>7</v>
      </c>
      <c r="I28" s="54"/>
    </row>
    <row r="29" spans="1:9" x14ac:dyDescent="0.2">
      <c r="A29" s="201" t="s">
        <v>62</v>
      </c>
      <c r="B29" s="202"/>
      <c r="C29" s="202">
        <v>0</v>
      </c>
      <c r="D29" s="202"/>
      <c r="E29" s="202">
        <v>0</v>
      </c>
      <c r="F29" s="202"/>
      <c r="G29" s="202">
        <v>0</v>
      </c>
      <c r="H29" s="54" t="s">
        <v>7</v>
      </c>
      <c r="I29" s="54"/>
    </row>
    <row r="30" spans="1:9" x14ac:dyDescent="0.2">
      <c r="A30" s="201" t="s">
        <v>63</v>
      </c>
      <c r="B30" s="202"/>
      <c r="C30" s="202">
        <v>0</v>
      </c>
      <c r="D30" s="202"/>
      <c r="E30" s="202">
        <v>0</v>
      </c>
      <c r="F30" s="202"/>
      <c r="G30" s="202">
        <v>0</v>
      </c>
      <c r="H30" s="54" t="s">
        <v>7</v>
      </c>
      <c r="I30" s="54"/>
    </row>
    <row r="31" spans="1:9" x14ac:dyDescent="0.2">
      <c r="A31" s="201" t="s">
        <v>64</v>
      </c>
      <c r="B31" s="202"/>
      <c r="C31" s="202">
        <v>0</v>
      </c>
      <c r="D31" s="202"/>
      <c r="E31" s="202">
        <v>0</v>
      </c>
      <c r="F31" s="202"/>
      <c r="G31" s="202">
        <v>0</v>
      </c>
      <c r="H31" s="54" t="s">
        <v>7</v>
      </c>
      <c r="I31" s="54"/>
    </row>
    <row r="32" spans="1:9" x14ac:dyDescent="0.2">
      <c r="A32" s="201" t="s">
        <v>65</v>
      </c>
      <c r="B32" s="202"/>
      <c r="C32" s="202">
        <v>0</v>
      </c>
      <c r="D32" s="202"/>
      <c r="E32" s="202">
        <v>0</v>
      </c>
      <c r="F32" s="202"/>
      <c r="G32" s="202">
        <v>-281</v>
      </c>
      <c r="H32" s="54" t="s">
        <v>7</v>
      </c>
      <c r="I32" s="54"/>
    </row>
    <row r="33" spans="1:9" x14ac:dyDescent="0.2">
      <c r="A33" s="201" t="s">
        <v>66</v>
      </c>
      <c r="B33" s="202"/>
      <c r="C33" s="202">
        <v>0</v>
      </c>
      <c r="D33" s="202"/>
      <c r="E33" s="202">
        <v>0</v>
      </c>
      <c r="F33" s="202"/>
      <c r="G33" s="202">
        <v>0</v>
      </c>
      <c r="H33" s="54" t="s">
        <v>7</v>
      </c>
      <c r="I33" s="54"/>
    </row>
    <row r="34" spans="1:9" x14ac:dyDescent="0.2">
      <c r="A34" s="201" t="s">
        <v>68</v>
      </c>
      <c r="B34" s="202"/>
      <c r="C34" s="202">
        <v>0</v>
      </c>
      <c r="D34" s="202"/>
      <c r="E34" s="202">
        <v>0</v>
      </c>
      <c r="F34" s="202"/>
      <c r="G34" s="202">
        <v>0</v>
      </c>
      <c r="H34" s="54" t="s">
        <v>7</v>
      </c>
      <c r="I34" s="54"/>
    </row>
    <row r="35" spans="1:9" x14ac:dyDescent="0.2">
      <c r="A35" s="201" t="s">
        <v>69</v>
      </c>
      <c r="B35" s="202"/>
      <c r="C35" s="202">
        <v>0</v>
      </c>
      <c r="D35" s="202"/>
      <c r="E35" s="202">
        <v>0</v>
      </c>
      <c r="F35" s="202"/>
      <c r="G35" s="202">
        <v>0</v>
      </c>
      <c r="H35" s="54" t="s">
        <v>7</v>
      </c>
      <c r="I35" s="54"/>
    </row>
    <row r="36" spans="1:9" x14ac:dyDescent="0.2">
      <c r="A36" s="201" t="s">
        <v>71</v>
      </c>
      <c r="B36" s="202"/>
      <c r="C36" s="202">
        <v>0</v>
      </c>
      <c r="D36" s="202"/>
      <c r="E36" s="202">
        <v>0</v>
      </c>
      <c r="F36" s="202"/>
      <c r="G36" s="202">
        <v>0</v>
      </c>
      <c r="H36" s="54" t="s">
        <v>7</v>
      </c>
      <c r="I36" s="54"/>
    </row>
    <row r="37" spans="1:9" x14ac:dyDescent="0.2">
      <c r="A37" s="179" t="s">
        <v>72</v>
      </c>
      <c r="B37" s="208"/>
      <c r="C37" s="208">
        <v>0</v>
      </c>
      <c r="D37" s="208"/>
      <c r="E37" s="208">
        <v>0</v>
      </c>
      <c r="F37" s="208"/>
      <c r="G37" s="208">
        <v>0</v>
      </c>
      <c r="H37" s="54" t="s">
        <v>7</v>
      </c>
      <c r="I37" s="54"/>
    </row>
    <row r="38" spans="1:9" ht="15" x14ac:dyDescent="0.25">
      <c r="A38" s="180" t="s">
        <v>154</v>
      </c>
      <c r="B38" s="103">
        <f t="shared" ref="B38:G38" si="0">SUM(B9:B37)</f>
        <v>0</v>
      </c>
      <c r="C38" s="103">
        <f t="shared" si="0"/>
        <v>0</v>
      </c>
      <c r="D38" s="103">
        <f t="shared" si="0"/>
        <v>0</v>
      </c>
      <c r="E38" s="103">
        <f t="shared" si="0"/>
        <v>0</v>
      </c>
      <c r="F38" s="103">
        <f t="shared" si="0"/>
        <v>0</v>
      </c>
      <c r="G38" s="103">
        <f t="shared" si="0"/>
        <v>-281</v>
      </c>
      <c r="H38" s="54" t="s">
        <v>8</v>
      </c>
      <c r="I38" s="54"/>
    </row>
    <row r="39" spans="1:9" ht="15" x14ac:dyDescent="0.25">
      <c r="A39" s="181"/>
      <c r="B39" s="170"/>
      <c r="C39" s="170"/>
      <c r="D39" s="170"/>
      <c r="E39" s="170"/>
      <c r="F39" s="170"/>
      <c r="G39" s="170"/>
      <c r="H39" s="170"/>
      <c r="I39" s="54"/>
    </row>
    <row r="40" spans="1:9" x14ac:dyDescent="0.2">
      <c r="I40" s="54"/>
    </row>
  </sheetData>
  <mergeCells count="10">
    <mergeCell ref="A5:G5"/>
    <mergeCell ref="A1:G1"/>
    <mergeCell ref="A2:G2"/>
    <mergeCell ref="A3:G3"/>
    <mergeCell ref="A4:G4"/>
    <mergeCell ref="A6:A8"/>
    <mergeCell ref="B6:G6"/>
    <mergeCell ref="B7:C7"/>
    <mergeCell ref="D7:E7"/>
    <mergeCell ref="F7:G7"/>
  </mergeCells>
  <printOptions horizontalCentered="1"/>
  <pageMargins left="0.7" right="0.7" top="0.52" bottom="0.39" header="0.3" footer="0.23"/>
  <pageSetup scale="88"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Normal="100" zoomScaleSheetLayoutView="100" workbookViewId="0">
      <pane xSplit="1" ySplit="7" topLeftCell="E27" activePane="bottomRight" state="frozen"/>
      <selection pane="topRight" activeCell="B1" sqref="B1"/>
      <selection pane="bottomLeft" activeCell="A8" sqref="A8"/>
      <selection pane="bottomRight" activeCell="A32" sqref="A32"/>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198" customWidth="1"/>
    <col min="6" max="6" width="8.28515625" style="9" customWidth="1"/>
    <col min="7" max="7" width="12.7109375" style="198"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15" t="s">
        <v>50</v>
      </c>
      <c r="B1" s="215"/>
      <c r="C1" s="215"/>
      <c r="D1" s="215"/>
      <c r="E1" s="215"/>
      <c r="F1" s="215"/>
      <c r="G1" s="215"/>
      <c r="H1" s="215"/>
      <c r="I1" s="215"/>
      <c r="J1" s="54" t="s">
        <v>7</v>
      </c>
      <c r="K1" s="6"/>
      <c r="L1" s="6"/>
      <c r="M1" s="6"/>
      <c r="N1" s="6"/>
      <c r="O1" s="6"/>
      <c r="P1" s="6"/>
      <c r="Q1" s="6"/>
    </row>
    <row r="2" spans="1:17" ht="15" x14ac:dyDescent="0.2">
      <c r="A2" s="216" t="s">
        <v>117</v>
      </c>
      <c r="B2" s="216"/>
      <c r="C2" s="216"/>
      <c r="D2" s="216"/>
      <c r="E2" s="216"/>
      <c r="F2" s="216"/>
      <c r="G2" s="216"/>
      <c r="H2" s="216"/>
      <c r="I2" s="216"/>
      <c r="J2" s="54" t="s">
        <v>7</v>
      </c>
      <c r="K2" s="7"/>
      <c r="L2" s="7"/>
      <c r="M2" s="7"/>
      <c r="N2" s="7"/>
      <c r="O2" s="7"/>
      <c r="P2" s="7"/>
      <c r="Q2" s="7"/>
    </row>
    <row r="3" spans="1:17" x14ac:dyDescent="0.2">
      <c r="A3" s="225" t="s">
        <v>1</v>
      </c>
      <c r="B3" s="225"/>
      <c r="C3" s="225"/>
      <c r="D3" s="225"/>
      <c r="E3" s="225"/>
      <c r="F3" s="225"/>
      <c r="G3" s="225"/>
      <c r="H3" s="225"/>
      <c r="I3" s="225"/>
      <c r="J3" s="54" t="s">
        <v>7</v>
      </c>
      <c r="K3" s="10"/>
      <c r="L3" s="10"/>
      <c r="M3" s="10"/>
      <c r="N3" s="10"/>
      <c r="O3" s="10"/>
      <c r="P3" s="10"/>
      <c r="Q3" s="10"/>
    </row>
    <row r="4" spans="1:17" x14ac:dyDescent="0.2">
      <c r="A4" s="222" t="s">
        <v>2</v>
      </c>
      <c r="B4" s="222"/>
      <c r="C4" s="222"/>
      <c r="D4" s="222"/>
      <c r="E4" s="222"/>
      <c r="F4" s="222"/>
      <c r="G4" s="222"/>
      <c r="H4" s="222"/>
      <c r="I4" s="222"/>
      <c r="J4" s="54" t="s">
        <v>7</v>
      </c>
      <c r="K4" s="8"/>
      <c r="L4" s="8"/>
      <c r="M4" s="8"/>
      <c r="N4" s="8"/>
      <c r="O4" s="8"/>
      <c r="P4" s="8"/>
      <c r="Q4" s="8"/>
    </row>
    <row r="5" spans="1:17" ht="15" thickBot="1" x14ac:dyDescent="0.25">
      <c r="A5" s="222"/>
      <c r="B5" s="222"/>
      <c r="C5" s="222"/>
      <c r="D5" s="222"/>
      <c r="E5" s="222"/>
      <c r="F5" s="222"/>
      <c r="G5" s="222"/>
      <c r="H5" s="222"/>
      <c r="I5" s="222"/>
      <c r="J5" s="54" t="s">
        <v>7</v>
      </c>
      <c r="K5" s="8"/>
      <c r="L5" s="8"/>
      <c r="M5" s="8"/>
      <c r="N5" s="8"/>
      <c r="O5" s="8"/>
      <c r="P5" s="8"/>
      <c r="Q5" s="8"/>
    </row>
    <row r="6" spans="1:17" ht="45" customHeight="1" x14ac:dyDescent="0.2">
      <c r="A6" s="223" t="s">
        <v>51</v>
      </c>
      <c r="B6" s="281" t="s">
        <v>162</v>
      </c>
      <c r="C6" s="281"/>
      <c r="D6" s="226" t="s">
        <v>150</v>
      </c>
      <c r="E6" s="226"/>
      <c r="F6" s="226" t="s">
        <v>112</v>
      </c>
      <c r="G6" s="226"/>
      <c r="H6" s="226" t="s">
        <v>31</v>
      </c>
      <c r="I6" s="227"/>
      <c r="J6" s="54" t="s">
        <v>7</v>
      </c>
    </row>
    <row r="7" spans="1:17" ht="28.5" x14ac:dyDescent="0.2">
      <c r="A7" s="224"/>
      <c r="B7" s="151" t="s">
        <v>11</v>
      </c>
      <c r="C7" s="150" t="s">
        <v>4</v>
      </c>
      <c r="D7" s="11" t="s">
        <v>11</v>
      </c>
      <c r="E7" s="150" t="s">
        <v>4</v>
      </c>
      <c r="F7" s="11" t="s">
        <v>11</v>
      </c>
      <c r="G7" s="150" t="s">
        <v>4</v>
      </c>
      <c r="H7" s="11" t="s">
        <v>11</v>
      </c>
      <c r="I7" s="12" t="s">
        <v>4</v>
      </c>
      <c r="J7" s="54" t="s">
        <v>7</v>
      </c>
    </row>
    <row r="8" spans="1:17" x14ac:dyDescent="0.2">
      <c r="A8" s="61" t="s">
        <v>52</v>
      </c>
      <c r="B8" s="98">
        <v>504</v>
      </c>
      <c r="C8" s="98">
        <v>64375</v>
      </c>
      <c r="D8" s="98">
        <v>504</v>
      </c>
      <c r="E8" s="192">
        <v>65700</v>
      </c>
      <c r="F8" s="98">
        <v>504</v>
      </c>
      <c r="G8" s="192">
        <v>66632</v>
      </c>
      <c r="H8" s="98">
        <f>F8-D8</f>
        <v>0</v>
      </c>
      <c r="I8" s="99">
        <f>G8-E8</f>
        <v>932</v>
      </c>
      <c r="J8" s="54" t="s">
        <v>7</v>
      </c>
    </row>
    <row r="9" spans="1:17" x14ac:dyDescent="0.2">
      <c r="A9" s="62" t="s">
        <v>53</v>
      </c>
      <c r="B9" s="21">
        <v>150</v>
      </c>
      <c r="C9" s="21">
        <v>8707</v>
      </c>
      <c r="D9" s="21">
        <v>150</v>
      </c>
      <c r="E9" s="193">
        <v>9700</v>
      </c>
      <c r="F9" s="21">
        <v>150</v>
      </c>
      <c r="G9" s="193">
        <v>10000</v>
      </c>
      <c r="H9" s="21">
        <f t="shared" ref="H9:H13" si="0">F9-D9</f>
        <v>0</v>
      </c>
      <c r="I9" s="100">
        <f t="shared" ref="I9:I13" si="1">G9-E9</f>
        <v>300</v>
      </c>
      <c r="J9" s="54" t="s">
        <v>7</v>
      </c>
    </row>
    <row r="10" spans="1:17" x14ac:dyDescent="0.2">
      <c r="A10" s="90" t="s">
        <v>92</v>
      </c>
      <c r="B10" s="21">
        <f>SUM(B11:B12)</f>
        <v>0</v>
      </c>
      <c r="C10" s="21">
        <v>1596</v>
      </c>
      <c r="D10" s="21">
        <f t="shared" ref="D10:F10" si="2">SUM(D11:D12)</f>
        <v>0</v>
      </c>
      <c r="E10" s="193">
        <v>1000</v>
      </c>
      <c r="F10" s="21">
        <f t="shared" si="2"/>
        <v>0</v>
      </c>
      <c r="G10" s="193">
        <v>1000</v>
      </c>
      <c r="H10" s="21">
        <f t="shared" si="0"/>
        <v>0</v>
      </c>
      <c r="I10" s="100">
        <f t="shared" si="1"/>
        <v>0</v>
      </c>
      <c r="J10" s="54" t="s">
        <v>7</v>
      </c>
    </row>
    <row r="11" spans="1:17" x14ac:dyDescent="0.2">
      <c r="A11" s="63" t="s">
        <v>10</v>
      </c>
      <c r="B11" s="115">
        <v>0</v>
      </c>
      <c r="C11" s="191">
        <v>646</v>
      </c>
      <c r="D11" s="115">
        <v>0</v>
      </c>
      <c r="E11" s="191">
        <v>550</v>
      </c>
      <c r="F11" s="115">
        <v>0</v>
      </c>
      <c r="G11" s="191">
        <v>550</v>
      </c>
      <c r="H11" s="115">
        <f t="shared" si="0"/>
        <v>0</v>
      </c>
      <c r="I11" s="116">
        <f t="shared" si="1"/>
        <v>0</v>
      </c>
      <c r="J11" s="54" t="s">
        <v>7</v>
      </c>
    </row>
    <row r="12" spans="1:17" x14ac:dyDescent="0.2">
      <c r="A12" s="63" t="s">
        <v>54</v>
      </c>
      <c r="B12" s="115">
        <v>0</v>
      </c>
      <c r="C12" s="191">
        <v>950</v>
      </c>
      <c r="D12" s="115">
        <v>0</v>
      </c>
      <c r="E12" s="191">
        <v>450</v>
      </c>
      <c r="F12" s="115">
        <v>0</v>
      </c>
      <c r="G12" s="191">
        <v>450</v>
      </c>
      <c r="H12" s="115">
        <f t="shared" si="0"/>
        <v>0</v>
      </c>
      <c r="I12" s="116">
        <f t="shared" si="1"/>
        <v>0</v>
      </c>
      <c r="J12" s="54" t="s">
        <v>7</v>
      </c>
    </row>
    <row r="13" spans="1:17" x14ac:dyDescent="0.2">
      <c r="A13" s="62" t="s">
        <v>55</v>
      </c>
      <c r="B13" s="112">
        <v>0</v>
      </c>
      <c r="C13" s="112">
        <v>186</v>
      </c>
      <c r="D13" s="112">
        <v>0</v>
      </c>
      <c r="E13" s="194">
        <v>250</v>
      </c>
      <c r="F13" s="112">
        <v>0</v>
      </c>
      <c r="G13" s="194">
        <v>250</v>
      </c>
      <c r="H13" s="112">
        <f t="shared" si="0"/>
        <v>0</v>
      </c>
      <c r="I13" s="113">
        <f t="shared" si="1"/>
        <v>0</v>
      </c>
      <c r="J13" s="54" t="s">
        <v>7</v>
      </c>
    </row>
    <row r="14" spans="1:17" ht="15" x14ac:dyDescent="0.25">
      <c r="A14" s="65" t="s">
        <v>9</v>
      </c>
      <c r="B14" s="93">
        <f>SUM(B8:B10,B13)</f>
        <v>654</v>
      </c>
      <c r="C14" s="93">
        <f t="shared" ref="C14:I14" si="3">SUM(C8:C10,C13)</f>
        <v>74864</v>
      </c>
      <c r="D14" s="93">
        <f t="shared" si="3"/>
        <v>654</v>
      </c>
      <c r="E14" s="195">
        <f t="shared" si="3"/>
        <v>76650</v>
      </c>
      <c r="F14" s="93">
        <f t="shared" si="3"/>
        <v>654</v>
      </c>
      <c r="G14" s="195">
        <f t="shared" si="3"/>
        <v>77882</v>
      </c>
      <c r="H14" s="93">
        <f t="shared" si="3"/>
        <v>0</v>
      </c>
      <c r="I14" s="96">
        <f t="shared" si="3"/>
        <v>1232</v>
      </c>
      <c r="J14" s="54" t="s">
        <v>7</v>
      </c>
    </row>
    <row r="15" spans="1:17" ht="15" x14ac:dyDescent="0.25">
      <c r="A15" s="64" t="s">
        <v>56</v>
      </c>
      <c r="B15" s="21"/>
      <c r="C15" s="21"/>
      <c r="D15" s="21"/>
      <c r="E15" s="193"/>
      <c r="F15" s="21"/>
      <c r="G15" s="193"/>
      <c r="H15" s="21"/>
      <c r="I15" s="100"/>
      <c r="J15" s="54" t="s">
        <v>7</v>
      </c>
    </row>
    <row r="16" spans="1:17" x14ac:dyDescent="0.2">
      <c r="A16" s="62" t="s">
        <v>57</v>
      </c>
      <c r="B16" s="21"/>
      <c r="C16" s="21">
        <v>20727</v>
      </c>
      <c r="D16" s="21"/>
      <c r="E16" s="193">
        <v>20800</v>
      </c>
      <c r="F16" s="21"/>
      <c r="G16" s="193">
        <v>21500</v>
      </c>
      <c r="H16" s="21"/>
      <c r="I16" s="100">
        <f t="shared" ref="I16:I36" si="4">G16-E16</f>
        <v>700</v>
      </c>
      <c r="J16" s="54" t="s">
        <v>7</v>
      </c>
    </row>
    <row r="17" spans="1:10" x14ac:dyDescent="0.2">
      <c r="A17" s="62" t="s">
        <v>58</v>
      </c>
      <c r="B17" s="21"/>
      <c r="C17" s="21">
        <v>518</v>
      </c>
      <c r="D17" s="21"/>
      <c r="E17" s="193">
        <v>200</v>
      </c>
      <c r="F17" s="21"/>
      <c r="G17" s="193">
        <v>200</v>
      </c>
      <c r="H17" s="21"/>
      <c r="I17" s="100">
        <f t="shared" si="4"/>
        <v>0</v>
      </c>
      <c r="J17" s="54" t="s">
        <v>7</v>
      </c>
    </row>
    <row r="18" spans="1:10" x14ac:dyDescent="0.2">
      <c r="A18" s="62" t="s">
        <v>59</v>
      </c>
      <c r="B18" s="21"/>
      <c r="C18" s="21">
        <v>1638</v>
      </c>
      <c r="D18" s="21"/>
      <c r="E18" s="193">
        <v>2000</v>
      </c>
      <c r="F18" s="21"/>
      <c r="G18" s="193">
        <v>1800</v>
      </c>
      <c r="H18" s="21"/>
      <c r="I18" s="100">
        <f t="shared" si="4"/>
        <v>-200</v>
      </c>
      <c r="J18" s="54" t="s">
        <v>7</v>
      </c>
    </row>
    <row r="19" spans="1:10" x14ac:dyDescent="0.2">
      <c r="A19" s="90" t="s">
        <v>93</v>
      </c>
      <c r="B19" s="21"/>
      <c r="C19" s="21">
        <v>772</v>
      </c>
      <c r="D19" s="21"/>
      <c r="E19" s="193">
        <v>800</v>
      </c>
      <c r="F19" s="21"/>
      <c r="G19" s="193">
        <v>800</v>
      </c>
      <c r="H19" s="21"/>
      <c r="I19" s="100">
        <f t="shared" si="4"/>
        <v>0</v>
      </c>
      <c r="J19" s="54" t="s">
        <v>7</v>
      </c>
    </row>
    <row r="20" spans="1:10" x14ac:dyDescent="0.2">
      <c r="A20" s="62" t="s">
        <v>60</v>
      </c>
      <c r="B20" s="21"/>
      <c r="C20" s="21">
        <v>22606</v>
      </c>
      <c r="D20" s="21"/>
      <c r="E20" s="193">
        <v>21900</v>
      </c>
      <c r="F20" s="21"/>
      <c r="G20" s="193">
        <v>21900</v>
      </c>
      <c r="H20" s="21"/>
      <c r="I20" s="100">
        <f t="shared" si="4"/>
        <v>0</v>
      </c>
      <c r="J20" s="54" t="s">
        <v>7</v>
      </c>
    </row>
    <row r="21" spans="1:10" x14ac:dyDescent="0.2">
      <c r="A21" s="62" t="s">
        <v>61</v>
      </c>
      <c r="B21" s="21"/>
      <c r="C21" s="21">
        <v>198</v>
      </c>
      <c r="D21" s="21"/>
      <c r="E21" s="193">
        <v>200</v>
      </c>
      <c r="F21" s="21"/>
      <c r="G21" s="193">
        <v>200</v>
      </c>
      <c r="H21" s="21"/>
      <c r="I21" s="100">
        <f t="shared" si="4"/>
        <v>0</v>
      </c>
      <c r="J21" s="54" t="s">
        <v>7</v>
      </c>
    </row>
    <row r="22" spans="1:10" x14ac:dyDescent="0.2">
      <c r="A22" s="62" t="s">
        <v>62</v>
      </c>
      <c r="B22" s="21"/>
      <c r="C22" s="21">
        <v>2080</v>
      </c>
      <c r="D22" s="21"/>
      <c r="E22" s="193">
        <v>2100</v>
      </c>
      <c r="F22" s="21"/>
      <c r="G22" s="193">
        <v>2200</v>
      </c>
      <c r="H22" s="21"/>
      <c r="I22" s="100">
        <f t="shared" si="4"/>
        <v>100</v>
      </c>
      <c r="J22" s="54" t="s">
        <v>7</v>
      </c>
    </row>
    <row r="23" spans="1:10" x14ac:dyDescent="0.2">
      <c r="A23" s="62" t="s">
        <v>63</v>
      </c>
      <c r="B23" s="21"/>
      <c r="C23" s="21">
        <v>617</v>
      </c>
      <c r="D23" s="21"/>
      <c r="E23" s="193">
        <v>700</v>
      </c>
      <c r="F23" s="21"/>
      <c r="G23" s="193">
        <v>700</v>
      </c>
      <c r="H23" s="21"/>
      <c r="I23" s="100">
        <f t="shared" si="4"/>
        <v>0</v>
      </c>
      <c r="J23" s="54" t="s">
        <v>7</v>
      </c>
    </row>
    <row r="24" spans="1:10" x14ac:dyDescent="0.2">
      <c r="A24" s="62" t="s">
        <v>64</v>
      </c>
      <c r="B24" s="21"/>
      <c r="C24" s="21">
        <v>187</v>
      </c>
      <c r="D24" s="21"/>
      <c r="E24" s="193">
        <v>300</v>
      </c>
      <c r="F24" s="21"/>
      <c r="G24" s="193">
        <v>300</v>
      </c>
      <c r="H24" s="21"/>
      <c r="I24" s="100">
        <f t="shared" si="4"/>
        <v>0</v>
      </c>
      <c r="J24" s="54" t="s">
        <v>7</v>
      </c>
    </row>
    <row r="25" spans="1:10" x14ac:dyDescent="0.2">
      <c r="A25" s="62" t="s">
        <v>65</v>
      </c>
      <c r="B25" s="21"/>
      <c r="C25" s="21">
        <v>29252</v>
      </c>
      <c r="D25" s="21"/>
      <c r="E25" s="193">
        <v>31030</v>
      </c>
      <c r="F25" s="21"/>
      <c r="G25" s="193">
        <v>31000</v>
      </c>
      <c r="H25" s="21"/>
      <c r="I25" s="100">
        <f t="shared" si="4"/>
        <v>-30</v>
      </c>
      <c r="J25" s="54" t="s">
        <v>7</v>
      </c>
    </row>
    <row r="26" spans="1:10" x14ac:dyDescent="0.2">
      <c r="A26" s="62" t="s">
        <v>66</v>
      </c>
      <c r="B26" s="21"/>
      <c r="C26" s="21">
        <v>2220</v>
      </c>
      <c r="D26" s="21"/>
      <c r="E26" s="193">
        <v>2500</v>
      </c>
      <c r="F26" s="21"/>
      <c r="G26" s="193">
        <v>2500</v>
      </c>
      <c r="H26" s="21"/>
      <c r="I26" s="100">
        <f t="shared" si="4"/>
        <v>0</v>
      </c>
      <c r="J26" s="54" t="s">
        <v>7</v>
      </c>
    </row>
    <row r="27" spans="1:10" x14ac:dyDescent="0.2">
      <c r="A27" s="62" t="s">
        <v>67</v>
      </c>
      <c r="B27" s="21"/>
      <c r="C27" s="21">
        <v>81</v>
      </c>
      <c r="D27" s="21"/>
      <c r="E27" s="193">
        <v>100</v>
      </c>
      <c r="F27" s="21"/>
      <c r="G27" s="193">
        <v>100</v>
      </c>
      <c r="H27" s="21"/>
      <c r="I27" s="100">
        <f t="shared" si="4"/>
        <v>0</v>
      </c>
      <c r="J27" s="54" t="s">
        <v>7</v>
      </c>
    </row>
    <row r="28" spans="1:10" x14ac:dyDescent="0.2">
      <c r="A28" s="62" t="s">
        <v>68</v>
      </c>
      <c r="B28" s="21"/>
      <c r="C28" s="21">
        <v>0</v>
      </c>
      <c r="D28" s="21"/>
      <c r="E28" s="193">
        <v>0</v>
      </c>
      <c r="F28" s="21"/>
      <c r="G28" s="193">
        <v>0</v>
      </c>
      <c r="H28" s="21"/>
      <c r="I28" s="100">
        <f t="shared" si="4"/>
        <v>0</v>
      </c>
      <c r="J28" s="54" t="s">
        <v>7</v>
      </c>
    </row>
    <row r="29" spans="1:10" x14ac:dyDescent="0.2">
      <c r="A29" s="62" t="s">
        <v>23</v>
      </c>
      <c r="B29" s="21"/>
      <c r="C29" s="21">
        <v>70</v>
      </c>
      <c r="D29" s="21"/>
      <c r="E29" s="193">
        <v>100</v>
      </c>
      <c r="F29" s="21"/>
      <c r="G29" s="193">
        <v>100</v>
      </c>
      <c r="H29" s="21"/>
      <c r="I29" s="100">
        <f t="shared" si="4"/>
        <v>0</v>
      </c>
      <c r="J29" s="54" t="s">
        <v>7</v>
      </c>
    </row>
    <row r="30" spans="1:10" x14ac:dyDescent="0.2">
      <c r="A30" s="62" t="s">
        <v>69</v>
      </c>
      <c r="B30" s="21"/>
      <c r="C30" s="21">
        <v>810</v>
      </c>
      <c r="D30" s="21"/>
      <c r="E30" s="193">
        <v>814</v>
      </c>
      <c r="F30" s="21"/>
      <c r="G30" s="193">
        <v>814</v>
      </c>
      <c r="H30" s="21"/>
      <c r="I30" s="100">
        <f t="shared" si="4"/>
        <v>0</v>
      </c>
      <c r="J30" s="54" t="s">
        <v>7</v>
      </c>
    </row>
    <row r="31" spans="1:10" x14ac:dyDescent="0.2">
      <c r="A31" s="62" t="s">
        <v>70</v>
      </c>
      <c r="B31" s="21"/>
      <c r="C31" s="21">
        <v>0</v>
      </c>
      <c r="D31" s="21"/>
      <c r="E31" s="193">
        <v>0</v>
      </c>
      <c r="F31" s="21"/>
      <c r="G31" s="193">
        <v>0</v>
      </c>
      <c r="H31" s="21"/>
      <c r="I31" s="100">
        <f t="shared" si="4"/>
        <v>0</v>
      </c>
      <c r="J31" s="54" t="s">
        <v>7</v>
      </c>
    </row>
    <row r="32" spans="1:10" x14ac:dyDescent="0.2">
      <c r="A32" s="62" t="s">
        <v>71</v>
      </c>
      <c r="B32" s="21"/>
      <c r="C32" s="21">
        <v>973</v>
      </c>
      <c r="D32" s="21"/>
      <c r="E32" s="193">
        <v>2000</v>
      </c>
      <c r="F32" s="21"/>
      <c r="G32" s="193">
        <v>1000</v>
      </c>
      <c r="H32" s="21"/>
      <c r="I32" s="100">
        <f t="shared" si="4"/>
        <v>-1000</v>
      </c>
      <c r="J32" s="54" t="s">
        <v>7</v>
      </c>
    </row>
    <row r="33" spans="1:10" x14ac:dyDescent="0.2">
      <c r="A33" s="62" t="s">
        <v>72</v>
      </c>
      <c r="B33" s="21"/>
      <c r="C33" s="21">
        <v>790</v>
      </c>
      <c r="D33" s="21"/>
      <c r="E33" s="193">
        <v>5338</v>
      </c>
      <c r="F33" s="21"/>
      <c r="G33" s="193">
        <v>1000</v>
      </c>
      <c r="H33" s="21"/>
      <c r="I33" s="100">
        <f t="shared" si="4"/>
        <v>-4338</v>
      </c>
      <c r="J33" s="54" t="s">
        <v>7</v>
      </c>
    </row>
    <row r="34" spans="1:10" x14ac:dyDescent="0.2">
      <c r="A34" s="62" t="s">
        <v>73</v>
      </c>
      <c r="B34" s="21"/>
      <c r="C34" s="21">
        <v>153</v>
      </c>
      <c r="D34" s="21"/>
      <c r="E34" s="193">
        <v>200</v>
      </c>
      <c r="F34" s="21"/>
      <c r="G34" s="193">
        <v>200</v>
      </c>
      <c r="H34" s="21"/>
      <c r="I34" s="100">
        <f t="shared" si="4"/>
        <v>0</v>
      </c>
      <c r="J34" s="54" t="s">
        <v>7</v>
      </c>
    </row>
    <row r="35" spans="1:10" x14ac:dyDescent="0.2">
      <c r="A35" s="62" t="s">
        <v>74</v>
      </c>
      <c r="B35" s="21"/>
      <c r="C35" s="21">
        <v>0</v>
      </c>
      <c r="D35" s="21"/>
      <c r="E35" s="193">
        <v>0</v>
      </c>
      <c r="F35" s="21"/>
      <c r="G35" s="193">
        <v>0</v>
      </c>
      <c r="H35" s="21"/>
      <c r="I35" s="100">
        <f t="shared" si="4"/>
        <v>0</v>
      </c>
      <c r="J35" s="54" t="s">
        <v>7</v>
      </c>
    </row>
    <row r="36" spans="1:10" x14ac:dyDescent="0.2">
      <c r="A36" s="62" t="s">
        <v>75</v>
      </c>
      <c r="B36" s="21"/>
      <c r="C36" s="21">
        <v>0</v>
      </c>
      <c r="D36" s="21"/>
      <c r="E36" s="193">
        <v>50</v>
      </c>
      <c r="F36" s="21"/>
      <c r="G36" s="193">
        <v>50</v>
      </c>
      <c r="H36" s="21"/>
      <c r="I36" s="100">
        <f t="shared" si="4"/>
        <v>0</v>
      </c>
      <c r="J36" s="54" t="s">
        <v>7</v>
      </c>
    </row>
    <row r="37" spans="1:10" ht="15" x14ac:dyDescent="0.25">
      <c r="A37" s="65" t="s">
        <v>76</v>
      </c>
      <c r="B37" s="69"/>
      <c r="C37" s="69">
        <f>SUM(C14:C36)</f>
        <v>158556</v>
      </c>
      <c r="D37" s="69"/>
      <c r="E37" s="196">
        <f t="shared" ref="E37:I37" si="5">SUM(E14:E36)</f>
        <v>167782</v>
      </c>
      <c r="F37" s="69"/>
      <c r="G37" s="196">
        <f t="shared" si="5"/>
        <v>164246</v>
      </c>
      <c r="H37" s="69"/>
      <c r="I37" s="71">
        <f t="shared" si="5"/>
        <v>-3536</v>
      </c>
      <c r="J37" s="54" t="s">
        <v>7</v>
      </c>
    </row>
    <row r="38" spans="1:10" x14ac:dyDescent="0.2">
      <c r="A38" s="90" t="s">
        <v>94</v>
      </c>
      <c r="B38" s="21"/>
      <c r="C38" s="21">
        <v>-19944</v>
      </c>
      <c r="D38" s="21"/>
      <c r="E38" s="193">
        <v>-20864</v>
      </c>
      <c r="F38" s="21"/>
      <c r="G38" s="193">
        <v>-15720</v>
      </c>
      <c r="H38" s="21"/>
      <c r="I38" s="100">
        <f>G38-E38</f>
        <v>5144</v>
      </c>
      <c r="J38" s="54" t="s">
        <v>7</v>
      </c>
    </row>
    <row r="39" spans="1:10" x14ac:dyDescent="0.2">
      <c r="A39" s="119" t="s">
        <v>100</v>
      </c>
      <c r="B39" s="21"/>
      <c r="C39" s="21">
        <v>-1138</v>
      </c>
      <c r="D39" s="21"/>
      <c r="E39" s="193">
        <v>-2238</v>
      </c>
      <c r="F39" s="21"/>
      <c r="G39" s="193">
        <v>-2000</v>
      </c>
      <c r="H39" s="21"/>
      <c r="I39" s="100">
        <f t="shared" ref="I39:I40" si="6">G39-E39</f>
        <v>238</v>
      </c>
      <c r="J39" s="54" t="s">
        <v>7</v>
      </c>
    </row>
    <row r="40" spans="1:10" x14ac:dyDescent="0.2">
      <c r="A40" s="62" t="s">
        <v>77</v>
      </c>
      <c r="B40" s="21"/>
      <c r="C40" s="21">
        <v>20864</v>
      </c>
      <c r="D40" s="21"/>
      <c r="E40" s="193">
        <v>15720</v>
      </c>
      <c r="F40" s="21"/>
      <c r="G40" s="193">
        <v>15720</v>
      </c>
      <c r="H40" s="21"/>
      <c r="I40" s="100">
        <f t="shared" si="6"/>
        <v>0</v>
      </c>
      <c r="J40" s="54" t="s">
        <v>7</v>
      </c>
    </row>
    <row r="41" spans="1:10" ht="15.75" thickBot="1" x14ac:dyDescent="0.3">
      <c r="A41" s="66" t="s">
        <v>78</v>
      </c>
      <c r="B41" s="117">
        <f t="shared" ref="B41:I41" si="7">SUM(B37:B40)</f>
        <v>0</v>
      </c>
      <c r="C41" s="117">
        <f t="shared" si="7"/>
        <v>158338</v>
      </c>
      <c r="D41" s="117">
        <f t="shared" si="7"/>
        <v>0</v>
      </c>
      <c r="E41" s="197">
        <f t="shared" si="7"/>
        <v>160400</v>
      </c>
      <c r="F41" s="117">
        <f t="shared" si="7"/>
        <v>0</v>
      </c>
      <c r="G41" s="197">
        <f t="shared" si="7"/>
        <v>162246</v>
      </c>
      <c r="H41" s="117">
        <f t="shared" si="7"/>
        <v>0</v>
      </c>
      <c r="I41" s="118">
        <f t="shared" si="7"/>
        <v>1846</v>
      </c>
      <c r="J41" s="54" t="s">
        <v>7</v>
      </c>
    </row>
    <row r="42" spans="1:10" x14ac:dyDescent="0.2">
      <c r="J42" s="4" t="s">
        <v>8</v>
      </c>
    </row>
    <row r="43" spans="1:10" x14ac:dyDescent="0.2">
      <c r="A43" s="127"/>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1"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0" zoomScaleNormal="100" zoomScaleSheetLayoutView="70" workbookViewId="0">
      <selection activeCell="A23" sqref="A23"/>
    </sheetView>
  </sheetViews>
  <sheetFormatPr defaultRowHeight="14.25" x14ac:dyDescent="0.2"/>
  <cols>
    <col min="1" max="1" width="113.5703125" style="120" customWidth="1"/>
    <col min="2" max="2" width="18.42578125" style="121" customWidth="1"/>
    <col min="3" max="3" width="11.42578125" style="121" customWidth="1"/>
    <col min="4" max="4" width="14.5703125" style="122" customWidth="1"/>
    <col min="5" max="5" width="11.5703125" style="4" bestFit="1" customWidth="1"/>
    <col min="6" max="6" width="4.85546875" style="120" customWidth="1"/>
    <col min="7" max="16384" width="9.140625" style="120"/>
  </cols>
  <sheetData>
    <row r="1" spans="1:5" ht="18" x14ac:dyDescent="0.25">
      <c r="A1" s="215" t="s">
        <v>0</v>
      </c>
      <c r="B1" s="215"/>
      <c r="C1" s="215"/>
      <c r="D1" s="215"/>
      <c r="E1" s="4" t="s">
        <v>7</v>
      </c>
    </row>
    <row r="2" spans="1:5" ht="15" x14ac:dyDescent="0.2">
      <c r="A2" s="216" t="s">
        <v>117</v>
      </c>
      <c r="B2" s="216"/>
      <c r="C2" s="216"/>
      <c r="D2" s="216"/>
      <c r="E2" s="4" t="s">
        <v>7</v>
      </c>
    </row>
    <row r="3" spans="1:5" x14ac:dyDescent="0.2">
      <c r="A3" s="217" t="s">
        <v>1</v>
      </c>
      <c r="B3" s="217"/>
      <c r="C3" s="217"/>
      <c r="D3" s="217"/>
      <c r="E3" s="4" t="s">
        <v>7</v>
      </c>
    </row>
    <row r="4" spans="1:5" x14ac:dyDescent="0.2">
      <c r="A4" s="218" t="s">
        <v>2</v>
      </c>
      <c r="B4" s="218"/>
      <c r="C4" s="218"/>
      <c r="D4" s="218"/>
      <c r="E4" s="4" t="s">
        <v>7</v>
      </c>
    </row>
    <row r="5" spans="1:5" ht="15" thickBot="1" x14ac:dyDescent="0.25">
      <c r="E5" s="4" t="s">
        <v>7</v>
      </c>
    </row>
    <row r="6" spans="1:5" ht="15" x14ac:dyDescent="0.25">
      <c r="B6" s="219" t="s">
        <v>105</v>
      </c>
      <c r="C6" s="220"/>
      <c r="D6" s="221"/>
      <c r="E6" s="4" t="s">
        <v>7</v>
      </c>
    </row>
    <row r="7" spans="1:5" ht="15.75" thickBot="1" x14ac:dyDescent="0.25">
      <c r="B7" s="1" t="s">
        <v>134</v>
      </c>
      <c r="C7" s="2" t="s">
        <v>135</v>
      </c>
      <c r="D7" s="3" t="s">
        <v>4</v>
      </c>
      <c r="E7" s="4" t="s">
        <v>7</v>
      </c>
    </row>
    <row r="8" spans="1:5" ht="15" x14ac:dyDescent="0.25">
      <c r="A8" s="77" t="s">
        <v>106</v>
      </c>
      <c r="B8" s="78">
        <v>880</v>
      </c>
      <c r="C8" s="79">
        <v>654</v>
      </c>
      <c r="D8" s="80">
        <v>162170</v>
      </c>
      <c r="E8" s="4" t="s">
        <v>7</v>
      </c>
    </row>
    <row r="9" spans="1:5" x14ac:dyDescent="0.2">
      <c r="A9" s="136" t="s">
        <v>116</v>
      </c>
      <c r="B9" s="137"/>
      <c r="C9" s="138"/>
      <c r="D9" s="139">
        <v>-1679</v>
      </c>
    </row>
    <row r="10" spans="1:5" ht="15" x14ac:dyDescent="0.25">
      <c r="A10" s="136" t="s">
        <v>131</v>
      </c>
      <c r="B10" s="82"/>
      <c r="C10" s="83"/>
      <c r="D10" s="139">
        <v>-2153</v>
      </c>
    </row>
    <row r="11" spans="1:5" ht="15" x14ac:dyDescent="0.25">
      <c r="A11" s="76" t="s">
        <v>132</v>
      </c>
      <c r="B11" s="141">
        <f>SUM(B8:B10)</f>
        <v>880</v>
      </c>
      <c r="C11" s="105">
        <f>SUM(C8:C10)</f>
        <v>654</v>
      </c>
      <c r="D11" s="142">
        <f>SUM(D8:D10)</f>
        <v>158338</v>
      </c>
      <c r="E11" s="4" t="s">
        <v>7</v>
      </c>
    </row>
    <row r="12" spans="1:5" ht="15" x14ac:dyDescent="0.25">
      <c r="A12" s="76"/>
      <c r="B12" s="92"/>
      <c r="C12" s="93"/>
      <c r="D12" s="94"/>
    </row>
    <row r="13" spans="1:5" ht="15" x14ac:dyDescent="0.25">
      <c r="A13" s="67" t="s">
        <v>133</v>
      </c>
      <c r="B13" s="153">
        <v>830</v>
      </c>
      <c r="C13" s="24">
        <v>654</v>
      </c>
      <c r="D13" s="154">
        <v>160400</v>
      </c>
      <c r="E13" s="4" t="s">
        <v>7</v>
      </c>
    </row>
    <row r="14" spans="1:5" ht="15" x14ac:dyDescent="0.25">
      <c r="A14" s="70"/>
      <c r="B14" s="68"/>
      <c r="C14" s="69"/>
      <c r="D14" s="71"/>
      <c r="E14" s="4" t="s">
        <v>7</v>
      </c>
    </row>
    <row r="15" spans="1:5" ht="15" x14ac:dyDescent="0.25">
      <c r="A15" s="72" t="s">
        <v>79</v>
      </c>
      <c r="B15" s="68"/>
      <c r="C15" s="69"/>
      <c r="D15" s="71"/>
      <c r="E15" s="4" t="s">
        <v>7</v>
      </c>
    </row>
    <row r="16" spans="1:5" x14ac:dyDescent="0.2">
      <c r="A16" s="123" t="s">
        <v>5</v>
      </c>
      <c r="B16" s="155">
        <v>0</v>
      </c>
      <c r="C16" s="156">
        <v>0</v>
      </c>
      <c r="D16" s="157">
        <v>2127</v>
      </c>
      <c r="E16" s="4" t="s">
        <v>7</v>
      </c>
    </row>
    <row r="17" spans="1:5" ht="15" x14ac:dyDescent="0.25">
      <c r="A17" s="73" t="s">
        <v>80</v>
      </c>
      <c r="B17" s="95">
        <f>SUM(B16:B16)</f>
        <v>0</v>
      </c>
      <c r="C17" s="93">
        <f>SUM(C16:C16)</f>
        <v>0</v>
      </c>
      <c r="D17" s="96">
        <f>SUM(D16:D16)</f>
        <v>2127</v>
      </c>
      <c r="E17" s="4" t="s">
        <v>7</v>
      </c>
    </row>
    <row r="18" spans="1:5" ht="15" x14ac:dyDescent="0.25">
      <c r="A18" s="209"/>
      <c r="B18" s="95"/>
      <c r="C18" s="93"/>
      <c r="D18" s="96"/>
    </row>
    <row r="19" spans="1:5" ht="15" x14ac:dyDescent="0.25">
      <c r="A19" s="74" t="s">
        <v>107</v>
      </c>
      <c r="B19" s="95">
        <v>830</v>
      </c>
      <c r="C19" s="93">
        <v>654</v>
      </c>
      <c r="D19" s="96">
        <f>D17+D13</f>
        <v>162527</v>
      </c>
      <c r="E19" s="4" t="s">
        <v>7</v>
      </c>
    </row>
    <row r="20" spans="1:5" ht="15" x14ac:dyDescent="0.25">
      <c r="A20" s="158" t="s">
        <v>136</v>
      </c>
      <c r="B20" s="92"/>
      <c r="C20" s="93"/>
      <c r="D20" s="94"/>
    </row>
    <row r="21" spans="1:5" x14ac:dyDescent="0.2">
      <c r="A21" s="123" t="s">
        <v>137</v>
      </c>
      <c r="B21" s="159"/>
      <c r="C21" s="160"/>
      <c r="D21" s="161"/>
      <c r="E21" s="4" t="s">
        <v>7</v>
      </c>
    </row>
    <row r="22" spans="1:5" x14ac:dyDescent="0.2">
      <c r="A22" s="123" t="s">
        <v>138</v>
      </c>
      <c r="B22" s="159">
        <v>0</v>
      </c>
      <c r="C22" s="160">
        <v>0</v>
      </c>
      <c r="D22" s="161">
        <v>-281</v>
      </c>
      <c r="E22" s="4" t="s">
        <v>7</v>
      </c>
    </row>
    <row r="23" spans="1:5" ht="15" thickBot="1" x14ac:dyDescent="0.25">
      <c r="A23" s="123" t="s">
        <v>139</v>
      </c>
      <c r="B23" s="210">
        <v>0</v>
      </c>
      <c r="C23" s="125">
        <v>0</v>
      </c>
      <c r="D23" s="211">
        <v>-281</v>
      </c>
      <c r="E23" s="4" t="s">
        <v>7</v>
      </c>
    </row>
    <row r="24" spans="1:5" ht="15" x14ac:dyDescent="0.25">
      <c r="A24" s="158" t="s">
        <v>140</v>
      </c>
      <c r="B24" s="92">
        <v>0</v>
      </c>
      <c r="C24" s="93">
        <v>0</v>
      </c>
      <c r="D24" s="94">
        <f>SUM(D23)</f>
        <v>-281</v>
      </c>
    </row>
    <row r="25" spans="1:5" ht="15" x14ac:dyDescent="0.25">
      <c r="A25" s="75" t="s">
        <v>108</v>
      </c>
      <c r="B25" s="92">
        <f>B19</f>
        <v>830</v>
      </c>
      <c r="C25" s="93">
        <f>C19</f>
        <v>654</v>
      </c>
      <c r="D25" s="94">
        <f>D19+D24</f>
        <v>162246</v>
      </c>
      <c r="E25" s="4" t="s">
        <v>7</v>
      </c>
    </row>
    <row r="26" spans="1:5" ht="15" thickBot="1" x14ac:dyDescent="0.25">
      <c r="A26" s="124" t="s">
        <v>109</v>
      </c>
      <c r="B26" s="125">
        <f>B25-B13</f>
        <v>0</v>
      </c>
      <c r="C26" s="125">
        <f t="shared" ref="C26:D26" si="0">C25-C13</f>
        <v>0</v>
      </c>
      <c r="D26" s="212">
        <f t="shared" si="0"/>
        <v>1846</v>
      </c>
      <c r="E26" s="4" t="s">
        <v>7</v>
      </c>
    </row>
    <row r="27" spans="1:5" x14ac:dyDescent="0.2">
      <c r="A27" s="4"/>
      <c r="E27" s="4" t="s">
        <v>8</v>
      </c>
    </row>
    <row r="28" spans="1:5" x14ac:dyDescent="0.2">
      <c r="A28" s="120" t="s">
        <v>141</v>
      </c>
    </row>
    <row r="29" spans="1:5" x14ac:dyDescent="0.2">
      <c r="E29" s="120"/>
    </row>
  </sheetData>
  <mergeCells count="5">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Normal="100" zoomScaleSheetLayoutView="85" workbookViewId="0">
      <selection sqref="A1:M1"/>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15" t="s">
        <v>0</v>
      </c>
      <c r="B1" s="215"/>
      <c r="C1" s="215"/>
      <c r="D1" s="215"/>
      <c r="E1" s="215"/>
      <c r="F1" s="215"/>
      <c r="G1" s="215"/>
      <c r="H1" s="215"/>
      <c r="I1" s="215"/>
      <c r="J1" s="215"/>
      <c r="K1" s="215"/>
      <c r="L1" s="215"/>
      <c r="M1" s="215"/>
      <c r="N1" s="54" t="s">
        <v>7</v>
      </c>
      <c r="O1" s="6"/>
      <c r="P1" s="6"/>
      <c r="Q1" s="6"/>
      <c r="R1" s="6"/>
      <c r="S1" s="6"/>
      <c r="T1" s="6"/>
      <c r="U1" s="6"/>
    </row>
    <row r="2" spans="1:21" ht="15" x14ac:dyDescent="0.2">
      <c r="A2" s="216" t="s">
        <v>118</v>
      </c>
      <c r="B2" s="216"/>
      <c r="C2" s="216"/>
      <c r="D2" s="216"/>
      <c r="E2" s="216"/>
      <c r="F2" s="216"/>
      <c r="G2" s="216"/>
      <c r="H2" s="216"/>
      <c r="I2" s="216"/>
      <c r="J2" s="216"/>
      <c r="K2" s="216"/>
      <c r="L2" s="216"/>
      <c r="M2" s="216"/>
      <c r="N2" s="54" t="s">
        <v>7</v>
      </c>
      <c r="O2" s="7"/>
      <c r="P2" s="7"/>
      <c r="Q2" s="7"/>
      <c r="R2" s="7"/>
      <c r="S2" s="7"/>
      <c r="T2" s="7"/>
      <c r="U2" s="7"/>
    </row>
    <row r="3" spans="1:21" x14ac:dyDescent="0.2">
      <c r="A3" s="225" t="s">
        <v>1</v>
      </c>
      <c r="B3" s="225"/>
      <c r="C3" s="225"/>
      <c r="D3" s="225"/>
      <c r="E3" s="225"/>
      <c r="F3" s="225"/>
      <c r="G3" s="225"/>
      <c r="H3" s="225"/>
      <c r="I3" s="225"/>
      <c r="J3" s="225"/>
      <c r="K3" s="225"/>
      <c r="L3" s="225"/>
      <c r="M3" s="225"/>
      <c r="N3" s="54" t="s">
        <v>7</v>
      </c>
      <c r="O3" s="10"/>
      <c r="P3" s="10"/>
      <c r="Q3" s="10"/>
      <c r="R3" s="10"/>
      <c r="S3" s="10"/>
      <c r="T3" s="10"/>
      <c r="U3" s="10"/>
    </row>
    <row r="4" spans="1:21" x14ac:dyDescent="0.2">
      <c r="A4" s="222" t="s">
        <v>2</v>
      </c>
      <c r="B4" s="222"/>
      <c r="C4" s="222"/>
      <c r="D4" s="222"/>
      <c r="E4" s="222"/>
      <c r="F4" s="222"/>
      <c r="G4" s="222"/>
      <c r="H4" s="222"/>
      <c r="I4" s="222"/>
      <c r="J4" s="222"/>
      <c r="K4" s="222"/>
      <c r="L4" s="222"/>
      <c r="M4" s="222"/>
      <c r="N4" s="54" t="s">
        <v>7</v>
      </c>
      <c r="O4" s="8"/>
      <c r="P4" s="8"/>
      <c r="Q4" s="8"/>
      <c r="R4" s="8"/>
      <c r="S4" s="8"/>
      <c r="T4" s="8"/>
      <c r="U4" s="8"/>
    </row>
    <row r="5" spans="1:21" x14ac:dyDescent="0.2">
      <c r="A5" s="222"/>
      <c r="B5" s="222"/>
      <c r="C5" s="222"/>
      <c r="D5" s="222"/>
      <c r="E5" s="222"/>
      <c r="F5" s="222"/>
      <c r="G5" s="222"/>
      <c r="H5" s="222"/>
      <c r="I5" s="222"/>
      <c r="J5" s="222"/>
      <c r="K5" s="222"/>
      <c r="L5" s="222"/>
      <c r="M5" s="222"/>
      <c r="N5" s="54" t="s">
        <v>7</v>
      </c>
      <c r="O5" s="8"/>
      <c r="P5" s="8"/>
      <c r="Q5" s="8"/>
      <c r="R5" s="8"/>
      <c r="S5" s="8"/>
      <c r="T5" s="8"/>
      <c r="U5" s="8"/>
    </row>
    <row r="6" spans="1:21" ht="15" thickBot="1" x14ac:dyDescent="0.25">
      <c r="A6" s="222"/>
      <c r="B6" s="222"/>
      <c r="C6" s="222"/>
      <c r="D6" s="222"/>
      <c r="E6" s="222"/>
      <c r="F6" s="222"/>
      <c r="G6" s="222"/>
      <c r="H6" s="222"/>
      <c r="I6" s="222"/>
      <c r="J6" s="222"/>
      <c r="K6" s="222"/>
      <c r="L6" s="222"/>
      <c r="M6" s="222"/>
      <c r="N6" s="54" t="s">
        <v>7</v>
      </c>
      <c r="O6" s="8"/>
      <c r="P6" s="8"/>
      <c r="Q6" s="8"/>
      <c r="R6" s="8"/>
      <c r="S6" s="8"/>
      <c r="T6" s="8"/>
      <c r="U6" s="8"/>
    </row>
    <row r="7" spans="1:21" ht="63.75" customHeight="1" x14ac:dyDescent="0.2">
      <c r="A7" s="223" t="s">
        <v>87</v>
      </c>
      <c r="B7" s="226" t="s">
        <v>114</v>
      </c>
      <c r="C7" s="226"/>
      <c r="D7" s="226"/>
      <c r="E7" s="226" t="s">
        <v>133</v>
      </c>
      <c r="F7" s="226"/>
      <c r="G7" s="226"/>
      <c r="H7" s="226" t="s">
        <v>119</v>
      </c>
      <c r="I7" s="226"/>
      <c r="J7" s="226"/>
      <c r="K7" s="226" t="s">
        <v>107</v>
      </c>
      <c r="L7" s="226"/>
      <c r="M7" s="227"/>
      <c r="N7" s="54" t="s">
        <v>7</v>
      </c>
    </row>
    <row r="8" spans="1:21" ht="28.5" x14ac:dyDescent="0.2">
      <c r="A8" s="224"/>
      <c r="B8" s="11" t="s">
        <v>3</v>
      </c>
      <c r="C8" s="140" t="s">
        <v>96</v>
      </c>
      <c r="D8" s="11" t="s">
        <v>4</v>
      </c>
      <c r="E8" s="11" t="s">
        <v>3</v>
      </c>
      <c r="F8" s="84" t="s">
        <v>96</v>
      </c>
      <c r="G8" s="11" t="s">
        <v>4</v>
      </c>
      <c r="H8" s="11" t="s">
        <v>3</v>
      </c>
      <c r="I8" s="11" t="s">
        <v>96</v>
      </c>
      <c r="J8" s="11" t="s">
        <v>4</v>
      </c>
      <c r="K8" s="11" t="s">
        <v>3</v>
      </c>
      <c r="L8" s="11" t="s">
        <v>96</v>
      </c>
      <c r="M8" s="12" t="s">
        <v>4</v>
      </c>
      <c r="N8" s="54" t="s">
        <v>7</v>
      </c>
    </row>
    <row r="9" spans="1:21" x14ac:dyDescent="0.2">
      <c r="A9" s="143" t="s">
        <v>118</v>
      </c>
      <c r="B9" s="101">
        <v>880</v>
      </c>
      <c r="C9" s="101">
        <f>SUM('B. Summ of Req.'!C8)</f>
        <v>654</v>
      </c>
      <c r="D9" s="101">
        <f>SUM('B. Summ of Req.'!D11)</f>
        <v>158338</v>
      </c>
      <c r="E9" s="101">
        <v>830</v>
      </c>
      <c r="F9" s="101">
        <v>654</v>
      </c>
      <c r="G9" s="101">
        <f>SUM('B. Summ of Req.'!D13)</f>
        <v>160400</v>
      </c>
      <c r="H9" s="101">
        <f>SUM('B. Summ of Req.'!B17)</f>
        <v>0</v>
      </c>
      <c r="I9" s="101">
        <f>SUM('B. Summ of Req.'!C16)</f>
        <v>0</v>
      </c>
      <c r="J9" s="101">
        <f>SUM('B. Summ of Req.'!D17)</f>
        <v>2127</v>
      </c>
      <c r="K9" s="101">
        <f t="shared" ref="K9" si="0">E9+H9</f>
        <v>830</v>
      </c>
      <c r="L9" s="101">
        <f t="shared" ref="L9:M9" si="1">F9+I9</f>
        <v>654</v>
      </c>
      <c r="M9" s="102">
        <f t="shared" si="1"/>
        <v>162527</v>
      </c>
      <c r="N9" s="54" t="s">
        <v>7</v>
      </c>
    </row>
    <row r="10" spans="1:21" ht="15" x14ac:dyDescent="0.25">
      <c r="A10" s="13" t="s">
        <v>84</v>
      </c>
      <c r="B10" s="103">
        <f t="shared" ref="B10:M10" si="2">SUM(B9:B9)</f>
        <v>880</v>
      </c>
      <c r="C10" s="103">
        <f t="shared" si="2"/>
        <v>654</v>
      </c>
      <c r="D10" s="103">
        <f t="shared" si="2"/>
        <v>158338</v>
      </c>
      <c r="E10" s="103">
        <f t="shared" si="2"/>
        <v>830</v>
      </c>
      <c r="F10" s="103">
        <f t="shared" si="2"/>
        <v>654</v>
      </c>
      <c r="G10" s="103">
        <f t="shared" si="2"/>
        <v>160400</v>
      </c>
      <c r="H10" s="103">
        <f t="shared" si="2"/>
        <v>0</v>
      </c>
      <c r="I10" s="103">
        <f t="shared" si="2"/>
        <v>0</v>
      </c>
      <c r="J10" s="103">
        <f t="shared" si="2"/>
        <v>2127</v>
      </c>
      <c r="K10" s="103">
        <f t="shared" si="2"/>
        <v>830</v>
      </c>
      <c r="L10" s="103">
        <f t="shared" si="2"/>
        <v>654</v>
      </c>
      <c r="M10" s="104">
        <f t="shared" si="2"/>
        <v>162527</v>
      </c>
      <c r="N10" s="54" t="s">
        <v>7</v>
      </c>
    </row>
    <row r="11" spans="1:21" ht="15" thickBot="1" x14ac:dyDescent="0.25">
      <c r="A11" s="85" t="s">
        <v>86</v>
      </c>
      <c r="B11" s="110"/>
      <c r="C11" s="110">
        <f>C10</f>
        <v>654</v>
      </c>
      <c r="D11" s="110"/>
      <c r="E11" s="110"/>
      <c r="F11" s="110">
        <f>F10</f>
        <v>654</v>
      </c>
      <c r="G11" s="110"/>
      <c r="H11" s="110"/>
      <c r="I11" s="110">
        <f>I10</f>
        <v>0</v>
      </c>
      <c r="J11" s="110"/>
      <c r="K11" s="110"/>
      <c r="L11" s="110">
        <f t="shared" ref="L11" si="3">F11+I11</f>
        <v>654</v>
      </c>
      <c r="M11" s="111"/>
      <c r="N11" s="54" t="s">
        <v>7</v>
      </c>
    </row>
    <row r="12" spans="1:21" ht="15" thickBot="1" x14ac:dyDescent="0.25">
      <c r="N12" s="54" t="s">
        <v>7</v>
      </c>
    </row>
    <row r="13" spans="1:21" ht="15" x14ac:dyDescent="0.2">
      <c r="A13" s="223" t="s">
        <v>87</v>
      </c>
      <c r="B13" s="226" t="s">
        <v>110</v>
      </c>
      <c r="C13" s="226"/>
      <c r="D13" s="226"/>
      <c r="E13" s="226" t="s">
        <v>111</v>
      </c>
      <c r="F13" s="226"/>
      <c r="G13" s="226"/>
      <c r="H13" s="226" t="s">
        <v>112</v>
      </c>
      <c r="I13" s="226"/>
      <c r="J13" s="227"/>
      <c r="N13" s="54" t="s">
        <v>7</v>
      </c>
    </row>
    <row r="14" spans="1:21" ht="28.5" x14ac:dyDescent="0.2">
      <c r="A14" s="224"/>
      <c r="B14" s="11" t="s">
        <v>3</v>
      </c>
      <c r="C14" s="11" t="s">
        <v>96</v>
      </c>
      <c r="D14" s="11" t="s">
        <v>4</v>
      </c>
      <c r="E14" s="11" t="s">
        <v>3</v>
      </c>
      <c r="F14" s="11" t="s">
        <v>96</v>
      </c>
      <c r="G14" s="11" t="s">
        <v>4</v>
      </c>
      <c r="H14" s="11" t="s">
        <v>3</v>
      </c>
      <c r="I14" s="11" t="s">
        <v>96</v>
      </c>
      <c r="J14" s="12" t="s">
        <v>4</v>
      </c>
      <c r="N14" s="54" t="s">
        <v>7</v>
      </c>
    </row>
    <row r="15" spans="1:21" x14ac:dyDescent="0.2">
      <c r="A15" s="81" t="str">
        <f>A9</f>
        <v xml:space="preserve">Antitrust Division </v>
      </c>
      <c r="B15" s="112">
        <v>0</v>
      </c>
      <c r="C15" s="112">
        <v>0</v>
      </c>
      <c r="D15" s="112">
        <v>0</v>
      </c>
      <c r="E15" s="112">
        <v>0</v>
      </c>
      <c r="F15" s="112">
        <v>0</v>
      </c>
      <c r="G15" s="112">
        <v>-281</v>
      </c>
      <c r="H15" s="112">
        <f>K9+B15+E15</f>
        <v>830</v>
      </c>
      <c r="I15" s="112">
        <f>L9+C15+F15</f>
        <v>654</v>
      </c>
      <c r="J15" s="113">
        <f>M9+D15+G15</f>
        <v>162246</v>
      </c>
      <c r="N15" s="54" t="s">
        <v>7</v>
      </c>
    </row>
    <row r="16" spans="1:21" ht="15" x14ac:dyDescent="0.25">
      <c r="A16" s="13" t="s">
        <v>84</v>
      </c>
      <c r="B16" s="103">
        <f t="shared" ref="B16:J16" si="4">SUM(B15:B15)</f>
        <v>0</v>
      </c>
      <c r="C16" s="103">
        <f t="shared" si="4"/>
        <v>0</v>
      </c>
      <c r="D16" s="103">
        <f t="shared" si="4"/>
        <v>0</v>
      </c>
      <c r="E16" s="103">
        <f t="shared" si="4"/>
        <v>0</v>
      </c>
      <c r="F16" s="103">
        <f t="shared" si="4"/>
        <v>0</v>
      </c>
      <c r="G16" s="103">
        <f t="shared" si="4"/>
        <v>-281</v>
      </c>
      <c r="H16" s="103">
        <f t="shared" si="4"/>
        <v>830</v>
      </c>
      <c r="I16" s="103">
        <f t="shared" si="4"/>
        <v>654</v>
      </c>
      <c r="J16" s="104">
        <f t="shared" si="4"/>
        <v>162246</v>
      </c>
      <c r="N16" s="54" t="s">
        <v>7</v>
      </c>
    </row>
    <row r="17" spans="1:14" ht="15" thickBot="1" x14ac:dyDescent="0.25">
      <c r="A17" s="17" t="s">
        <v>86</v>
      </c>
      <c r="B17" s="110"/>
      <c r="C17" s="110">
        <f>C16</f>
        <v>0</v>
      </c>
      <c r="D17" s="110"/>
      <c r="E17" s="110"/>
      <c r="F17" s="110">
        <f>F16</f>
        <v>0</v>
      </c>
      <c r="G17" s="110"/>
      <c r="H17" s="110"/>
      <c r="I17" s="110">
        <f>L11+C17+F17</f>
        <v>654</v>
      </c>
      <c r="J17" s="111"/>
      <c r="N17" s="54" t="s">
        <v>7</v>
      </c>
    </row>
    <row r="18" spans="1:14" x14ac:dyDescent="0.2">
      <c r="N18" s="4" t="s">
        <v>8</v>
      </c>
    </row>
    <row r="19" spans="1:14" x14ac:dyDescent="0.2">
      <c r="A19" s="126"/>
    </row>
  </sheetData>
  <mergeCells count="15">
    <mergeCell ref="A5:M5"/>
    <mergeCell ref="A6:M6"/>
    <mergeCell ref="A13:A14"/>
    <mergeCell ref="A1:M1"/>
    <mergeCell ref="A2:M2"/>
    <mergeCell ref="A3:M3"/>
    <mergeCell ref="A4:M4"/>
    <mergeCell ref="A7:A8"/>
    <mergeCell ref="B7:D7"/>
    <mergeCell ref="E7:G7"/>
    <mergeCell ref="H7:J7"/>
    <mergeCell ref="K7:M7"/>
    <mergeCell ref="B13:D13"/>
    <mergeCell ref="E13:G13"/>
    <mergeCell ref="H13:J13"/>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
  <sheetViews>
    <sheetView view="pageBreakPreview" zoomScale="80" zoomScaleNormal="100" zoomScaleSheetLayoutView="80" workbookViewId="0">
      <selection activeCell="J22" sqref="J22"/>
    </sheetView>
  </sheetViews>
  <sheetFormatPr defaultRowHeight="14.25" x14ac:dyDescent="0.2"/>
  <cols>
    <col min="1" max="1" width="37.140625" style="120" customWidth="1"/>
    <col min="2" max="2" width="17" style="120" customWidth="1"/>
    <col min="3" max="5" width="8.7109375" style="120" customWidth="1"/>
    <col min="6" max="6" width="12.7109375" style="120" customWidth="1"/>
    <col min="7" max="9" width="8.7109375" style="120" customWidth="1"/>
    <col min="10" max="10" width="12.7109375" style="120" customWidth="1"/>
    <col min="11" max="13" width="8.7109375" style="120" customWidth="1"/>
    <col min="14" max="14" width="12.7109375" style="120" customWidth="1"/>
    <col min="15" max="15" width="14" style="4" bestFit="1" customWidth="1"/>
    <col min="16" max="16" width="4.5703125" style="120" customWidth="1"/>
    <col min="17" max="18" width="8.28515625" style="120" customWidth="1"/>
    <col min="19" max="19" width="12.7109375" style="120" customWidth="1"/>
    <col min="20" max="21" width="8.28515625" style="120" customWidth="1"/>
    <col min="22" max="22" width="12.7109375" style="120" customWidth="1"/>
    <col min="23" max="16384" width="9.140625" style="120"/>
  </cols>
  <sheetData>
    <row r="1" spans="1:22" ht="18" x14ac:dyDescent="0.25">
      <c r="A1" s="215" t="s">
        <v>142</v>
      </c>
      <c r="B1" s="215"/>
      <c r="C1" s="215"/>
      <c r="D1" s="215"/>
      <c r="E1" s="215"/>
      <c r="F1" s="215"/>
      <c r="G1" s="215"/>
      <c r="H1" s="215"/>
      <c r="I1" s="215"/>
      <c r="J1" s="215"/>
      <c r="K1" s="6"/>
      <c r="L1" s="6"/>
      <c r="M1" s="6"/>
      <c r="N1" s="6"/>
      <c r="O1" s="164" t="s">
        <v>7</v>
      </c>
      <c r="P1" s="6"/>
      <c r="Q1" s="6"/>
      <c r="R1" s="6"/>
      <c r="S1" s="6"/>
      <c r="T1" s="6"/>
      <c r="U1" s="6"/>
      <c r="V1" s="6"/>
    </row>
    <row r="2" spans="1:22" ht="18" x14ac:dyDescent="0.25">
      <c r="A2" s="216" t="s">
        <v>117</v>
      </c>
      <c r="B2" s="216"/>
      <c r="C2" s="216"/>
      <c r="D2" s="216"/>
      <c r="E2" s="216"/>
      <c r="F2" s="216"/>
      <c r="G2" s="216"/>
      <c r="H2" s="216"/>
      <c r="I2" s="216"/>
      <c r="J2" s="216"/>
      <c r="K2" s="7"/>
      <c r="L2" s="7"/>
      <c r="M2" s="7"/>
      <c r="N2" s="7"/>
      <c r="O2" s="164" t="s">
        <v>7</v>
      </c>
      <c r="P2" s="7"/>
      <c r="Q2" s="7"/>
      <c r="R2" s="7"/>
      <c r="S2" s="7"/>
      <c r="T2" s="7"/>
      <c r="U2" s="7"/>
      <c r="V2" s="7"/>
    </row>
    <row r="3" spans="1:22" ht="18" x14ac:dyDescent="0.25">
      <c r="A3" s="217" t="s">
        <v>1</v>
      </c>
      <c r="B3" s="217"/>
      <c r="C3" s="217"/>
      <c r="D3" s="217"/>
      <c r="E3" s="217"/>
      <c r="F3" s="217"/>
      <c r="G3" s="217"/>
      <c r="H3" s="217"/>
      <c r="I3" s="217"/>
      <c r="J3" s="217"/>
      <c r="K3" s="129"/>
      <c r="L3" s="129"/>
      <c r="M3" s="129"/>
      <c r="N3" s="129"/>
      <c r="O3" s="164" t="s">
        <v>7</v>
      </c>
      <c r="P3" s="129"/>
      <c r="Q3" s="129"/>
      <c r="R3" s="129"/>
      <c r="S3" s="129"/>
      <c r="T3" s="129"/>
      <c r="U3" s="129"/>
      <c r="V3" s="129"/>
    </row>
    <row r="4" spans="1:22" ht="18" x14ac:dyDescent="0.25">
      <c r="A4" s="231" t="s">
        <v>2</v>
      </c>
      <c r="B4" s="231"/>
      <c r="C4" s="231"/>
      <c r="D4" s="231"/>
      <c r="E4" s="231"/>
      <c r="F4" s="231"/>
      <c r="G4" s="231"/>
      <c r="H4" s="231"/>
      <c r="I4" s="231"/>
      <c r="J4" s="231"/>
      <c r="K4" s="128"/>
      <c r="L4" s="128"/>
      <c r="M4" s="128"/>
      <c r="N4" s="128"/>
      <c r="O4" s="164" t="s">
        <v>7</v>
      </c>
      <c r="P4" s="128"/>
      <c r="Q4" s="128"/>
      <c r="R4" s="128"/>
      <c r="S4" s="128"/>
      <c r="T4" s="128"/>
      <c r="U4" s="128"/>
      <c r="V4" s="128"/>
    </row>
    <row r="5" spans="1:22" ht="18" x14ac:dyDescent="0.25">
      <c r="A5" s="230"/>
      <c r="B5" s="230"/>
      <c r="C5" s="230"/>
      <c r="D5" s="230"/>
      <c r="E5" s="230"/>
      <c r="F5" s="230"/>
      <c r="G5" s="230"/>
      <c r="H5" s="230"/>
      <c r="I5" s="230"/>
      <c r="J5" s="230"/>
      <c r="K5" s="230"/>
      <c r="L5" s="230"/>
      <c r="M5" s="230"/>
      <c r="N5" s="230"/>
      <c r="O5" s="164" t="s">
        <v>7</v>
      </c>
      <c r="P5" s="128"/>
      <c r="Q5" s="128"/>
      <c r="R5" s="128"/>
      <c r="S5" s="128"/>
      <c r="T5" s="128"/>
      <c r="U5" s="128"/>
      <c r="V5" s="128"/>
    </row>
    <row r="6" spans="1:22" ht="18.75" thickBot="1" x14ac:dyDescent="0.3">
      <c r="A6" s="172"/>
      <c r="B6" s="172"/>
      <c r="C6" s="172"/>
      <c r="D6" s="172"/>
      <c r="E6" s="172"/>
      <c r="F6" s="172"/>
      <c r="G6" s="172"/>
      <c r="H6" s="172"/>
      <c r="I6" s="172"/>
      <c r="J6" s="172"/>
      <c r="O6" s="164" t="s">
        <v>7</v>
      </c>
    </row>
    <row r="7" spans="1:22" ht="33.75" customHeight="1" x14ac:dyDescent="0.25">
      <c r="A7" s="223" t="s">
        <v>13</v>
      </c>
      <c r="B7" s="228" t="s">
        <v>143</v>
      </c>
      <c r="C7" s="226" t="s">
        <v>117</v>
      </c>
      <c r="D7" s="226"/>
      <c r="E7" s="226"/>
      <c r="F7" s="226"/>
      <c r="G7" s="226" t="s">
        <v>146</v>
      </c>
      <c r="H7" s="226"/>
      <c r="I7" s="226"/>
      <c r="J7" s="227"/>
      <c r="K7" s="164" t="s">
        <v>7</v>
      </c>
      <c r="O7" s="120"/>
    </row>
    <row r="8" spans="1:22" ht="28.5" x14ac:dyDescent="0.25">
      <c r="A8" s="224"/>
      <c r="B8" s="229"/>
      <c r="C8" s="140" t="s">
        <v>3</v>
      </c>
      <c r="D8" s="140" t="s">
        <v>144</v>
      </c>
      <c r="E8" s="140" t="s">
        <v>96</v>
      </c>
      <c r="F8" s="140" t="s">
        <v>4</v>
      </c>
      <c r="G8" s="140" t="s">
        <v>3</v>
      </c>
      <c r="H8" s="140" t="s">
        <v>144</v>
      </c>
      <c r="I8" s="140" t="s">
        <v>96</v>
      </c>
      <c r="J8" s="165" t="s">
        <v>4</v>
      </c>
      <c r="K8" s="164" t="s">
        <v>7</v>
      </c>
      <c r="O8" s="120"/>
    </row>
    <row r="9" spans="1:22" ht="29.25" x14ac:dyDescent="0.25">
      <c r="A9" s="173" t="s">
        <v>147</v>
      </c>
      <c r="B9" s="200">
        <v>47</v>
      </c>
      <c r="C9" s="156">
        <v>0</v>
      </c>
      <c r="D9" s="156">
        <v>0</v>
      </c>
      <c r="E9" s="156">
        <v>0</v>
      </c>
      <c r="F9" s="156">
        <v>-281</v>
      </c>
      <c r="G9" s="156">
        <v>0</v>
      </c>
      <c r="H9" s="156">
        <v>0</v>
      </c>
      <c r="I9" s="156">
        <v>0</v>
      </c>
      <c r="J9" s="157">
        <v>-281</v>
      </c>
      <c r="K9" s="164" t="s">
        <v>7</v>
      </c>
      <c r="O9" s="120"/>
    </row>
    <row r="10" spans="1:22" ht="18.75" thickBot="1" x14ac:dyDescent="0.3">
      <c r="A10" s="168" t="s">
        <v>145</v>
      </c>
      <c r="B10" s="169"/>
      <c r="C10" s="31">
        <f t="shared" ref="C10:J10" si="0">SUM(C9:C9)</f>
        <v>0</v>
      </c>
      <c r="D10" s="31">
        <f t="shared" si="0"/>
        <v>0</v>
      </c>
      <c r="E10" s="31">
        <f t="shared" si="0"/>
        <v>0</v>
      </c>
      <c r="F10" s="31">
        <f t="shared" si="0"/>
        <v>-281</v>
      </c>
      <c r="G10" s="31">
        <f t="shared" si="0"/>
        <v>0</v>
      </c>
      <c r="H10" s="31">
        <f t="shared" si="0"/>
        <v>0</v>
      </c>
      <c r="I10" s="31">
        <f t="shared" si="0"/>
        <v>0</v>
      </c>
      <c r="J10" s="114">
        <f t="shared" si="0"/>
        <v>-281</v>
      </c>
      <c r="K10" s="164" t="s">
        <v>7</v>
      </c>
      <c r="O10" s="120"/>
    </row>
    <row r="11" spans="1:22" x14ac:dyDescent="0.2">
      <c r="O11" s="4" t="s">
        <v>8</v>
      </c>
    </row>
    <row r="12" spans="1:22" x14ac:dyDescent="0.2">
      <c r="B12" s="171"/>
    </row>
  </sheetData>
  <mergeCells count="9">
    <mergeCell ref="A1:J1"/>
    <mergeCell ref="A2:J2"/>
    <mergeCell ref="A3:J3"/>
    <mergeCell ref="A4:J4"/>
    <mergeCell ref="A7:A8"/>
    <mergeCell ref="B7:B8"/>
    <mergeCell ref="C7:F7"/>
    <mergeCell ref="G7:J7"/>
    <mergeCell ref="A5:N5"/>
  </mergeCells>
  <printOptions horizontalCentered="1"/>
  <pageMargins left="0.7" right="0.7" top="0.66" bottom="0.65" header="0.3" footer="0.3"/>
  <pageSetup scale="92" fitToHeight="0" orientation="landscape" r:id="rId1"/>
  <headerFooter>
    <oddHeader xml:space="preserve">&amp;L&amp;"Arial,Bold"&amp;12C. Program Changes by Decision Unit
</oddHeader>
    <oddFooter>&amp;C&amp;"Arial,Regular"Exhibit C - Program Changes by Decision Unit</oddFooter>
  </headerFooter>
  <colBreaks count="1" manualBreakCount="1">
    <brk id="10" max="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topLeftCell="C4" zoomScaleNormal="100" zoomScaleSheetLayoutView="85" workbookViewId="0">
      <selection activeCell="E17" sqref="E17"/>
    </sheetView>
  </sheetViews>
  <sheetFormatPr defaultRowHeight="14.25" x14ac:dyDescent="0.2"/>
  <cols>
    <col min="1" max="1" width="7.42578125" style="9" bestFit="1" customWidth="1"/>
    <col min="2" max="2" width="59.425781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15" t="s">
        <v>14</v>
      </c>
      <c r="B1" s="215"/>
      <c r="C1" s="215"/>
      <c r="D1" s="215"/>
      <c r="E1" s="215"/>
      <c r="F1" s="215"/>
      <c r="G1" s="215"/>
      <c r="H1" s="215"/>
      <c r="I1" s="215"/>
      <c r="J1" s="215"/>
      <c r="K1" s="215"/>
      <c r="L1" s="215"/>
      <c r="M1" s="215"/>
      <c r="N1" s="215"/>
      <c r="O1" s="54" t="s">
        <v>7</v>
      </c>
      <c r="P1" s="6"/>
      <c r="Q1" s="6"/>
      <c r="R1" s="6"/>
      <c r="S1" s="6"/>
      <c r="T1" s="6"/>
      <c r="U1" s="6"/>
      <c r="V1" s="6"/>
    </row>
    <row r="2" spans="1:22" ht="15" x14ac:dyDescent="0.2">
      <c r="A2" s="216" t="s">
        <v>117</v>
      </c>
      <c r="B2" s="216"/>
      <c r="C2" s="216"/>
      <c r="D2" s="216"/>
      <c r="E2" s="216"/>
      <c r="F2" s="216"/>
      <c r="G2" s="216"/>
      <c r="H2" s="216"/>
      <c r="I2" s="216"/>
      <c r="J2" s="216"/>
      <c r="K2" s="216"/>
      <c r="L2" s="216"/>
      <c r="M2" s="216"/>
      <c r="N2" s="216"/>
      <c r="O2" s="54" t="s">
        <v>7</v>
      </c>
      <c r="P2" s="7"/>
      <c r="Q2" s="7"/>
      <c r="R2" s="7"/>
      <c r="S2" s="7"/>
      <c r="T2" s="7"/>
      <c r="U2" s="7"/>
      <c r="V2" s="7"/>
    </row>
    <row r="3" spans="1:22" x14ac:dyDescent="0.2">
      <c r="A3" s="239" t="s">
        <v>1</v>
      </c>
      <c r="B3" s="239"/>
      <c r="C3" s="239"/>
      <c r="D3" s="239"/>
      <c r="E3" s="239"/>
      <c r="F3" s="239"/>
      <c r="G3" s="239"/>
      <c r="H3" s="239"/>
      <c r="I3" s="239"/>
      <c r="J3" s="239"/>
      <c r="K3" s="239"/>
      <c r="L3" s="239"/>
      <c r="M3" s="239"/>
      <c r="N3" s="239"/>
      <c r="O3" s="54" t="s">
        <v>7</v>
      </c>
      <c r="P3" s="10"/>
      <c r="Q3" s="10"/>
      <c r="R3" s="10"/>
      <c r="S3" s="10"/>
      <c r="T3" s="10"/>
      <c r="U3" s="10"/>
      <c r="V3" s="10"/>
    </row>
    <row r="4" spans="1:22" x14ac:dyDescent="0.2">
      <c r="A4" s="222" t="s">
        <v>2</v>
      </c>
      <c r="B4" s="222"/>
      <c r="C4" s="222"/>
      <c r="D4" s="222"/>
      <c r="E4" s="222"/>
      <c r="F4" s="222"/>
      <c r="G4" s="222"/>
      <c r="H4" s="222"/>
      <c r="I4" s="222"/>
      <c r="J4" s="222"/>
      <c r="K4" s="222"/>
      <c r="L4" s="222"/>
      <c r="M4" s="222"/>
      <c r="N4" s="222"/>
      <c r="O4" s="54" t="s">
        <v>7</v>
      </c>
      <c r="P4" s="8"/>
      <c r="Q4" s="8"/>
      <c r="R4" s="8"/>
      <c r="S4" s="8"/>
      <c r="T4" s="8"/>
      <c r="U4" s="8"/>
      <c r="V4" s="8"/>
    </row>
    <row r="5" spans="1:22" x14ac:dyDescent="0.2">
      <c r="A5" s="225"/>
      <c r="B5" s="225"/>
      <c r="C5" s="225"/>
      <c r="D5" s="225"/>
      <c r="E5" s="225"/>
      <c r="F5" s="225"/>
      <c r="G5" s="225"/>
      <c r="H5" s="225"/>
      <c r="I5" s="225"/>
      <c r="J5" s="225"/>
      <c r="K5" s="225"/>
      <c r="L5" s="225"/>
      <c r="M5" s="225"/>
      <c r="N5" s="225"/>
      <c r="O5" s="54" t="s">
        <v>7</v>
      </c>
      <c r="P5" s="8"/>
      <c r="Q5" s="8"/>
      <c r="R5" s="8"/>
      <c r="S5" s="8"/>
      <c r="T5" s="8"/>
      <c r="U5" s="8"/>
      <c r="V5" s="8"/>
    </row>
    <row r="6" spans="1:22" ht="15" thickBot="1" x14ac:dyDescent="0.25">
      <c r="A6" s="240"/>
      <c r="B6" s="240"/>
      <c r="C6" s="240"/>
      <c r="D6" s="240"/>
      <c r="E6" s="240"/>
      <c r="F6" s="240"/>
      <c r="G6" s="240"/>
      <c r="H6" s="240"/>
      <c r="I6" s="240"/>
      <c r="J6" s="240"/>
      <c r="K6" s="240"/>
      <c r="L6" s="240"/>
      <c r="M6" s="240"/>
      <c r="N6" s="240"/>
      <c r="O6" s="54" t="s">
        <v>7</v>
      </c>
      <c r="P6" s="8"/>
      <c r="Q6" s="8"/>
      <c r="R6" s="8"/>
      <c r="S6" s="8"/>
      <c r="T6" s="8"/>
      <c r="U6" s="8"/>
      <c r="V6" s="8"/>
    </row>
    <row r="7" spans="1:22" s="19" customFormat="1" ht="63.75" customHeight="1" x14ac:dyDescent="0.2">
      <c r="A7" s="235" t="s">
        <v>15</v>
      </c>
      <c r="B7" s="236"/>
      <c r="C7" s="226" t="s">
        <v>114</v>
      </c>
      <c r="D7" s="226"/>
      <c r="E7" s="226" t="s">
        <v>133</v>
      </c>
      <c r="F7" s="226"/>
      <c r="G7" s="226" t="s">
        <v>107</v>
      </c>
      <c r="H7" s="226"/>
      <c r="I7" s="226" t="s">
        <v>110</v>
      </c>
      <c r="J7" s="226"/>
      <c r="K7" s="226" t="s">
        <v>111</v>
      </c>
      <c r="L7" s="226"/>
      <c r="M7" s="226" t="s">
        <v>108</v>
      </c>
      <c r="N7" s="227"/>
      <c r="O7" s="54" t="s">
        <v>7</v>
      </c>
    </row>
    <row r="8" spans="1:22" s="19" customFormat="1" ht="42.75" x14ac:dyDescent="0.2">
      <c r="A8" s="237"/>
      <c r="B8" s="238"/>
      <c r="C8" s="18" t="s">
        <v>17</v>
      </c>
      <c r="D8" s="86" t="s">
        <v>16</v>
      </c>
      <c r="E8" s="18" t="s">
        <v>17</v>
      </c>
      <c r="F8" s="86" t="s">
        <v>16</v>
      </c>
      <c r="G8" s="18" t="s">
        <v>17</v>
      </c>
      <c r="H8" s="18" t="s">
        <v>16</v>
      </c>
      <c r="I8" s="18" t="s">
        <v>17</v>
      </c>
      <c r="J8" s="18" t="s">
        <v>16</v>
      </c>
      <c r="K8" s="18" t="s">
        <v>17</v>
      </c>
      <c r="L8" s="18" t="s">
        <v>16</v>
      </c>
      <c r="M8" s="18" t="s">
        <v>17</v>
      </c>
      <c r="N8" s="20" t="s">
        <v>16</v>
      </c>
      <c r="O8" s="54" t="s">
        <v>7</v>
      </c>
    </row>
    <row r="9" spans="1:22" ht="30" x14ac:dyDescent="0.2">
      <c r="A9" s="26" t="s">
        <v>18</v>
      </c>
      <c r="B9" s="32" t="s">
        <v>19</v>
      </c>
      <c r="C9" s="14"/>
      <c r="D9" s="14"/>
      <c r="E9" s="14"/>
      <c r="F9" s="14"/>
      <c r="G9" s="14"/>
      <c r="H9" s="14"/>
      <c r="I9" s="14"/>
      <c r="J9" s="14"/>
      <c r="K9" s="14"/>
      <c r="L9" s="14"/>
      <c r="M9" s="14"/>
      <c r="N9" s="15"/>
      <c r="O9" s="54" t="s">
        <v>7</v>
      </c>
    </row>
    <row r="10" spans="1:22" ht="28.5" x14ac:dyDescent="0.2">
      <c r="A10" s="27">
        <v>2.6</v>
      </c>
      <c r="B10" s="33" t="s">
        <v>21</v>
      </c>
      <c r="C10" s="21">
        <f>SUM('B. Summ of Req.'!C11)</f>
        <v>654</v>
      </c>
      <c r="D10" s="21">
        <f>SUM('B. Summ of Req.'!D11)</f>
        <v>158338</v>
      </c>
      <c r="E10" s="21">
        <v>654</v>
      </c>
      <c r="F10" s="21">
        <f>SUM('B. Summ of Req.'!D13)</f>
        <v>160400</v>
      </c>
      <c r="G10" s="21">
        <v>654</v>
      </c>
      <c r="H10" s="21">
        <f>SUM('B. Summ of Req.'!D19)</f>
        <v>162527</v>
      </c>
      <c r="I10" s="21">
        <v>0</v>
      </c>
      <c r="J10" s="21">
        <v>0</v>
      </c>
      <c r="K10" s="21">
        <v>0</v>
      </c>
      <c r="L10" s="21">
        <v>-281</v>
      </c>
      <c r="M10" s="22">
        <v>654</v>
      </c>
      <c r="N10" s="23">
        <f t="shared" ref="N10" si="0">H10+J10+L10</f>
        <v>162246</v>
      </c>
      <c r="O10" s="54" t="s">
        <v>7</v>
      </c>
    </row>
    <row r="11" spans="1:22" ht="15" x14ac:dyDescent="0.25">
      <c r="A11" s="28"/>
      <c r="B11" s="34" t="s">
        <v>20</v>
      </c>
      <c r="C11" s="24">
        <f t="shared" ref="C11:N11" si="1">SUM(C10:C10)</f>
        <v>654</v>
      </c>
      <c r="D11" s="24">
        <f t="shared" si="1"/>
        <v>158338</v>
      </c>
      <c r="E11" s="24">
        <f t="shared" si="1"/>
        <v>654</v>
      </c>
      <c r="F11" s="24">
        <f t="shared" si="1"/>
        <v>160400</v>
      </c>
      <c r="G11" s="24">
        <f t="shared" si="1"/>
        <v>654</v>
      </c>
      <c r="H11" s="24">
        <f t="shared" si="1"/>
        <v>162527</v>
      </c>
      <c r="I11" s="24">
        <f t="shared" si="1"/>
        <v>0</v>
      </c>
      <c r="J11" s="24">
        <f t="shared" si="1"/>
        <v>0</v>
      </c>
      <c r="K11" s="24">
        <f t="shared" si="1"/>
        <v>0</v>
      </c>
      <c r="L11" s="24">
        <f t="shared" si="1"/>
        <v>-281</v>
      </c>
      <c r="M11" s="24">
        <f t="shared" si="1"/>
        <v>654</v>
      </c>
      <c r="N11" s="25">
        <f t="shared" si="1"/>
        <v>162246</v>
      </c>
      <c r="O11" s="54" t="s">
        <v>7</v>
      </c>
    </row>
    <row r="12" spans="1:22" ht="15.75" thickBot="1" x14ac:dyDescent="0.3">
      <c r="A12" s="29"/>
      <c r="B12" s="30" t="s">
        <v>22</v>
      </c>
      <c r="C12" s="31">
        <f>C11</f>
        <v>654</v>
      </c>
      <c r="D12" s="31">
        <f>D11</f>
        <v>158338</v>
      </c>
      <c r="E12" s="31">
        <f t="shared" ref="E12:L12" si="2">E11</f>
        <v>654</v>
      </c>
      <c r="F12" s="31">
        <f t="shared" si="2"/>
        <v>160400</v>
      </c>
      <c r="G12" s="31">
        <f t="shared" si="2"/>
        <v>654</v>
      </c>
      <c r="H12" s="31">
        <f t="shared" si="2"/>
        <v>162527</v>
      </c>
      <c r="I12" s="31">
        <f t="shared" si="2"/>
        <v>0</v>
      </c>
      <c r="J12" s="31">
        <f t="shared" si="2"/>
        <v>0</v>
      </c>
      <c r="K12" s="31">
        <f t="shared" si="2"/>
        <v>0</v>
      </c>
      <c r="L12" s="31">
        <f t="shared" si="2"/>
        <v>-281</v>
      </c>
      <c r="M12" s="31">
        <f t="shared" ref="M12" si="3">M11</f>
        <v>654</v>
      </c>
      <c r="N12" s="114">
        <f t="shared" ref="N12" si="4">N11</f>
        <v>162246</v>
      </c>
      <c r="O12" s="54" t="s">
        <v>7</v>
      </c>
    </row>
    <row r="13" spans="1:22" x14ac:dyDescent="0.2">
      <c r="O13" s="54" t="s">
        <v>7</v>
      </c>
    </row>
    <row r="14" spans="1:22" ht="15" hidden="1" x14ac:dyDescent="0.2">
      <c r="A14" s="234" t="s">
        <v>88</v>
      </c>
      <c r="B14" s="234"/>
      <c r="C14" s="234"/>
      <c r="D14" s="234"/>
      <c r="E14" s="234"/>
      <c r="F14" s="234"/>
      <c r="G14" s="234"/>
      <c r="H14" s="234"/>
      <c r="I14" s="234"/>
      <c r="J14" s="234"/>
      <c r="K14" s="234"/>
      <c r="L14" s="234"/>
      <c r="M14" s="234"/>
      <c r="N14" s="234"/>
      <c r="O14" s="54" t="s">
        <v>7</v>
      </c>
    </row>
    <row r="15" spans="1:22" x14ac:dyDescent="0.2">
      <c r="O15" s="54" t="s">
        <v>8</v>
      </c>
    </row>
    <row r="17" spans="1:3" x14ac:dyDescent="0.2">
      <c r="A17" s="232"/>
      <c r="B17" s="233"/>
      <c r="C17" s="233"/>
    </row>
    <row r="18" spans="1:3" x14ac:dyDescent="0.2">
      <c r="A18" s="233"/>
      <c r="B18" s="233"/>
      <c r="C18" s="233"/>
    </row>
    <row r="19" spans="1:3" x14ac:dyDescent="0.2">
      <c r="A19" s="233"/>
      <c r="B19" s="233"/>
      <c r="C19" s="233"/>
    </row>
  </sheetData>
  <mergeCells count="15">
    <mergeCell ref="A17:C19"/>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B9" sqref="B9:D10"/>
    </sheetView>
  </sheetViews>
  <sheetFormatPr defaultRowHeight="14.25" x14ac:dyDescent="0.2"/>
  <cols>
    <col min="1" max="1" width="3.7109375" style="120" customWidth="1"/>
    <col min="2" max="2" width="71.140625" style="120" customWidth="1"/>
    <col min="3" max="4" width="14.7109375" style="120" customWidth="1"/>
    <col min="5" max="6" width="8.7109375" style="120" customWidth="1"/>
    <col min="7" max="7" width="12.7109375" style="120" customWidth="1"/>
    <col min="8" max="8" width="14" style="40" bestFit="1" customWidth="1"/>
    <col min="9" max="9" width="4.5703125" style="120" customWidth="1"/>
    <col min="10" max="11" width="8.28515625" style="120" customWidth="1"/>
    <col min="12" max="12" width="12.7109375" style="120" customWidth="1"/>
    <col min="13" max="14" width="8.28515625" style="120" customWidth="1"/>
    <col min="15" max="15" width="12.7109375" style="120" customWidth="1"/>
    <col min="16" max="16384" width="9.140625" style="120"/>
  </cols>
  <sheetData>
    <row r="1" spans="1:15" ht="18" x14ac:dyDescent="0.25">
      <c r="A1" s="241" t="s">
        <v>89</v>
      </c>
      <c r="B1" s="241"/>
      <c r="C1" s="241"/>
      <c r="D1" s="241"/>
      <c r="E1" s="241"/>
      <c r="F1" s="241"/>
      <c r="G1" s="241"/>
      <c r="H1" s="36" t="s">
        <v>7</v>
      </c>
      <c r="I1" s="6"/>
      <c r="J1" s="6"/>
      <c r="K1" s="6"/>
      <c r="L1" s="6"/>
      <c r="M1" s="6"/>
      <c r="N1" s="6"/>
      <c r="O1" s="6"/>
    </row>
    <row r="2" spans="1:15" ht="15" x14ac:dyDescent="0.2">
      <c r="A2" s="231" t="s">
        <v>117</v>
      </c>
      <c r="B2" s="231"/>
      <c r="C2" s="231"/>
      <c r="D2" s="231"/>
      <c r="E2" s="231"/>
      <c r="F2" s="231"/>
      <c r="G2" s="231"/>
      <c r="H2" s="36" t="s">
        <v>7</v>
      </c>
      <c r="I2" s="7"/>
      <c r="J2" s="7"/>
      <c r="K2" s="7"/>
      <c r="L2" s="7"/>
      <c r="M2" s="7"/>
      <c r="N2" s="7"/>
      <c r="O2" s="7"/>
    </row>
    <row r="3" spans="1:15" x14ac:dyDescent="0.2">
      <c r="A3" s="242" t="s">
        <v>1</v>
      </c>
      <c r="B3" s="242"/>
      <c r="C3" s="242"/>
      <c r="D3" s="242"/>
      <c r="E3" s="242"/>
      <c r="F3" s="242"/>
      <c r="G3" s="242"/>
      <c r="H3" s="36" t="s">
        <v>7</v>
      </c>
      <c r="I3" s="129"/>
      <c r="J3" s="129"/>
      <c r="K3" s="129"/>
      <c r="L3" s="129"/>
      <c r="M3" s="129"/>
      <c r="N3" s="129"/>
      <c r="O3" s="129"/>
    </row>
    <row r="4" spans="1:15" x14ac:dyDescent="0.2">
      <c r="A4" s="243" t="s">
        <v>2</v>
      </c>
      <c r="B4" s="243"/>
      <c r="C4" s="243"/>
      <c r="D4" s="243"/>
      <c r="E4" s="243"/>
      <c r="F4" s="243"/>
      <c r="G4" s="243"/>
      <c r="H4" s="36" t="s">
        <v>7</v>
      </c>
      <c r="I4" s="128"/>
      <c r="J4" s="128"/>
      <c r="K4" s="128"/>
      <c r="L4" s="128"/>
      <c r="M4" s="128"/>
      <c r="N4" s="128"/>
      <c r="O4" s="128"/>
    </row>
    <row r="5" spans="1:15" ht="15" thickBot="1" x14ac:dyDescent="0.25">
      <c r="A5" s="245"/>
      <c r="B5" s="245"/>
      <c r="C5" s="245"/>
      <c r="D5" s="245"/>
      <c r="E5" s="246"/>
      <c r="F5" s="246"/>
      <c r="G5" s="246"/>
      <c r="H5" s="36" t="s">
        <v>7</v>
      </c>
      <c r="I5" s="128"/>
      <c r="J5" s="128"/>
      <c r="K5" s="128"/>
      <c r="L5" s="128"/>
      <c r="M5" s="128"/>
      <c r="N5" s="128"/>
      <c r="O5" s="128"/>
    </row>
    <row r="6" spans="1:15" s="37" customFormat="1" ht="29.25" customHeight="1" thickBot="1" x14ac:dyDescent="0.25">
      <c r="A6" s="35"/>
      <c r="B6" s="35"/>
      <c r="C6" s="35"/>
      <c r="D6" s="35"/>
      <c r="E6" s="49" t="s">
        <v>3</v>
      </c>
      <c r="F6" s="42" t="s">
        <v>81</v>
      </c>
      <c r="G6" s="41" t="s">
        <v>4</v>
      </c>
      <c r="H6" s="36" t="s">
        <v>7</v>
      </c>
    </row>
    <row r="7" spans="1:15" s="37" customFormat="1" ht="12" x14ac:dyDescent="0.2">
      <c r="A7" s="45"/>
      <c r="B7" s="244" t="s">
        <v>5</v>
      </c>
      <c r="C7" s="244"/>
      <c r="D7" s="244"/>
      <c r="E7" s="44"/>
      <c r="F7" s="44"/>
      <c r="G7" s="52"/>
      <c r="H7" s="36" t="s">
        <v>7</v>
      </c>
    </row>
    <row r="8" spans="1:15" s="37" customFormat="1" ht="48.75" customHeight="1" x14ac:dyDescent="0.2">
      <c r="A8" s="38">
        <v>1</v>
      </c>
      <c r="B8" s="251" t="s">
        <v>122</v>
      </c>
      <c r="C8" s="251"/>
      <c r="D8" s="255"/>
      <c r="E8" s="46"/>
      <c r="F8" s="46"/>
      <c r="G8" s="50">
        <v>700</v>
      </c>
      <c r="H8" s="36" t="s">
        <v>7</v>
      </c>
    </row>
    <row r="9" spans="1:15" s="37" customFormat="1" ht="12.75" x14ac:dyDescent="0.2">
      <c r="A9" s="182">
        <v>2</v>
      </c>
      <c r="B9" s="258" t="s">
        <v>156</v>
      </c>
      <c r="C9" s="259"/>
      <c r="D9" s="260"/>
      <c r="E9" s="183"/>
      <c r="F9" s="183"/>
      <c r="G9" s="184"/>
      <c r="H9" s="36" t="s">
        <v>7</v>
      </c>
      <c r="J9" s="185"/>
    </row>
    <row r="10" spans="1:15" s="37" customFormat="1" ht="50.25" customHeight="1" x14ac:dyDescent="0.2">
      <c r="A10" s="182"/>
      <c r="B10" s="261"/>
      <c r="C10" s="261"/>
      <c r="D10" s="262"/>
      <c r="E10" s="183"/>
      <c r="F10" s="183"/>
      <c r="G10" s="184">
        <v>198</v>
      </c>
      <c r="H10" s="36" t="s">
        <v>7</v>
      </c>
      <c r="J10" s="185"/>
    </row>
    <row r="11" spans="1:15" s="37" customFormat="1" ht="52.5" customHeight="1" x14ac:dyDescent="0.2">
      <c r="A11" s="182">
        <v>3</v>
      </c>
      <c r="B11" s="251" t="s">
        <v>157</v>
      </c>
      <c r="C11" s="251"/>
      <c r="D11" s="255"/>
      <c r="E11" s="183"/>
      <c r="F11" s="183"/>
      <c r="G11" s="184">
        <v>864</v>
      </c>
      <c r="H11" s="36" t="s">
        <v>7</v>
      </c>
      <c r="J11" s="185"/>
    </row>
    <row r="12" spans="1:15" s="37" customFormat="1" ht="38.25" customHeight="1" x14ac:dyDescent="0.2">
      <c r="A12" s="38">
        <v>4</v>
      </c>
      <c r="B12" s="252" t="s">
        <v>121</v>
      </c>
      <c r="C12" s="256"/>
      <c r="D12" s="257"/>
      <c r="E12" s="46"/>
      <c r="F12" s="46"/>
      <c r="G12" s="50">
        <v>219</v>
      </c>
      <c r="H12" s="36" t="s">
        <v>7</v>
      </c>
    </row>
    <row r="13" spans="1:15" s="37" customFormat="1" ht="63" customHeight="1" x14ac:dyDescent="0.2">
      <c r="A13" s="38">
        <v>5</v>
      </c>
      <c r="B13" s="252" t="s">
        <v>155</v>
      </c>
      <c r="C13" s="256"/>
      <c r="D13" s="257"/>
      <c r="E13" s="46" t="s">
        <v>24</v>
      </c>
      <c r="F13" s="46"/>
      <c r="G13" s="50">
        <v>146</v>
      </c>
      <c r="H13" s="36" t="s">
        <v>7</v>
      </c>
    </row>
    <row r="14" spans="1:15" s="37" customFormat="1" ht="12" x14ac:dyDescent="0.2">
      <c r="A14" s="39"/>
      <c r="B14" s="254" t="s">
        <v>25</v>
      </c>
      <c r="C14" s="254"/>
      <c r="D14" s="254"/>
      <c r="E14" s="43">
        <f>SUM(E8:E13)</f>
        <v>0</v>
      </c>
      <c r="F14" s="43">
        <f>SUM(F8:F13)</f>
        <v>0</v>
      </c>
      <c r="G14" s="51">
        <f>SUM(G8:G13)</f>
        <v>2127</v>
      </c>
      <c r="H14" s="36" t="s">
        <v>7</v>
      </c>
    </row>
    <row r="15" spans="1:15" s="37" customFormat="1" ht="12" hidden="1" x14ac:dyDescent="0.2">
      <c r="A15" s="38"/>
      <c r="B15" s="249" t="s">
        <v>6</v>
      </c>
      <c r="C15" s="249"/>
      <c r="D15" s="250"/>
      <c r="E15" s="46"/>
      <c r="F15" s="46"/>
      <c r="G15" s="50"/>
      <c r="H15" s="36" t="s">
        <v>7</v>
      </c>
    </row>
    <row r="16" spans="1:15" s="37" customFormat="1" ht="26.25" hidden="1" customHeight="1" x14ac:dyDescent="0.2">
      <c r="A16" s="38"/>
      <c r="B16" s="251"/>
      <c r="C16" s="252"/>
      <c r="D16" s="253"/>
      <c r="E16" s="46"/>
      <c r="F16" s="46"/>
      <c r="G16" s="50"/>
      <c r="H16" s="36"/>
    </row>
    <row r="17" spans="1:8" s="37" customFormat="1" ht="12" hidden="1" x14ac:dyDescent="0.2">
      <c r="A17" s="39"/>
      <c r="B17" s="254" t="s">
        <v>26</v>
      </c>
      <c r="C17" s="254"/>
      <c r="D17" s="254"/>
      <c r="E17" s="43">
        <f>SUM(E15:E16)</f>
        <v>0</v>
      </c>
      <c r="F17" s="43">
        <f>SUM(F15:F16)</f>
        <v>0</v>
      </c>
      <c r="G17" s="51">
        <f>SUM(G15:G16)</f>
        <v>0</v>
      </c>
      <c r="H17" s="36" t="s">
        <v>7</v>
      </c>
    </row>
    <row r="18" spans="1:8" s="37" customFormat="1" ht="12.75" thickBot="1" x14ac:dyDescent="0.25">
      <c r="A18" s="47"/>
      <c r="B18" s="247" t="s">
        <v>120</v>
      </c>
      <c r="C18" s="247"/>
      <c r="D18" s="248"/>
      <c r="E18" s="48">
        <f>E17+E14</f>
        <v>0</v>
      </c>
      <c r="F18" s="48">
        <f t="shared" ref="F18:G18" si="0">F17+F14</f>
        <v>0</v>
      </c>
      <c r="G18" s="144">
        <f t="shared" si="0"/>
        <v>2127</v>
      </c>
      <c r="H18" s="36" t="s">
        <v>7</v>
      </c>
    </row>
    <row r="19" spans="1:8" x14ac:dyDescent="0.2">
      <c r="H19" s="36" t="s">
        <v>7</v>
      </c>
    </row>
    <row r="20" spans="1:8" s="37" customFormat="1" x14ac:dyDescent="0.2">
      <c r="A20" s="120"/>
      <c r="B20" s="120"/>
      <c r="C20" s="120"/>
      <c r="D20" s="120"/>
      <c r="E20" s="120"/>
      <c r="F20" s="120"/>
      <c r="G20" s="120"/>
      <c r="H20" s="36" t="s">
        <v>8</v>
      </c>
    </row>
  </sheetData>
  <mergeCells count="16">
    <mergeCell ref="B18:D18"/>
    <mergeCell ref="B15:D15"/>
    <mergeCell ref="B16:D16"/>
    <mergeCell ref="B17:D17"/>
    <mergeCell ref="B8:D8"/>
    <mergeCell ref="B12:D12"/>
    <mergeCell ref="B13:D13"/>
    <mergeCell ref="B14:D14"/>
    <mergeCell ref="B9:D10"/>
    <mergeCell ref="B11:D11"/>
    <mergeCell ref="A1:G1"/>
    <mergeCell ref="A2:G2"/>
    <mergeCell ref="A3:G3"/>
    <mergeCell ref="A4:G4"/>
    <mergeCell ref="B7:D7"/>
    <mergeCell ref="A5:G5"/>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opLeftCell="B4" zoomScaleNormal="100" zoomScaleSheetLayoutView="85" workbookViewId="0">
      <selection activeCell="A18" sqref="A18:R18"/>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2" width="8.28515625" style="9" customWidth="1"/>
    <col min="13" max="13" width="13.42578125" style="9" customWidth="1"/>
    <col min="14" max="15" width="12.7109375" style="9" customWidth="1"/>
    <col min="16" max="17" width="8.28515625" style="9" customWidth="1"/>
    <col min="18" max="18" width="12.7109375" style="9" customWidth="1"/>
    <col min="19" max="19" width="14" style="4" bestFit="1" customWidth="1"/>
    <col min="20" max="20" width="4.5703125" style="9" customWidth="1"/>
    <col min="21" max="22" width="8.28515625" style="9" customWidth="1"/>
    <col min="23" max="23" width="12.7109375" style="9" customWidth="1"/>
    <col min="24" max="25" width="8.28515625" style="9" customWidth="1"/>
    <col min="26" max="26" width="12.7109375" style="9" customWidth="1"/>
    <col min="27" max="16384" width="9.140625" style="9"/>
  </cols>
  <sheetData>
    <row r="1" spans="1:26" ht="18" x14ac:dyDescent="0.25">
      <c r="A1" s="215" t="s">
        <v>29</v>
      </c>
      <c r="B1" s="215"/>
      <c r="C1" s="215"/>
      <c r="D1" s="215"/>
      <c r="E1" s="215"/>
      <c r="F1" s="215"/>
      <c r="G1" s="215"/>
      <c r="H1" s="215"/>
      <c r="I1" s="215"/>
      <c r="J1" s="215"/>
      <c r="K1" s="215"/>
      <c r="L1" s="215"/>
      <c r="M1" s="215"/>
      <c r="N1" s="215"/>
      <c r="O1" s="215"/>
      <c r="P1" s="215"/>
      <c r="Q1" s="215"/>
      <c r="R1" s="215"/>
      <c r="S1" s="54" t="s">
        <v>7</v>
      </c>
      <c r="T1" s="6"/>
      <c r="U1" s="6"/>
      <c r="V1" s="6"/>
      <c r="W1" s="6"/>
      <c r="X1" s="6"/>
      <c r="Y1" s="6"/>
      <c r="Z1" s="6"/>
    </row>
    <row r="2" spans="1:26" ht="15" x14ac:dyDescent="0.2">
      <c r="A2" s="216" t="s">
        <v>117</v>
      </c>
      <c r="B2" s="216"/>
      <c r="C2" s="216"/>
      <c r="D2" s="216"/>
      <c r="E2" s="216"/>
      <c r="F2" s="216"/>
      <c r="G2" s="216"/>
      <c r="H2" s="216"/>
      <c r="I2" s="216"/>
      <c r="J2" s="216"/>
      <c r="K2" s="216"/>
      <c r="L2" s="216"/>
      <c r="M2" s="216"/>
      <c r="N2" s="216"/>
      <c r="O2" s="216"/>
      <c r="P2" s="216"/>
      <c r="Q2" s="216"/>
      <c r="R2" s="216"/>
      <c r="S2" s="54" t="s">
        <v>7</v>
      </c>
      <c r="T2" s="7"/>
      <c r="U2" s="7"/>
      <c r="V2" s="7"/>
      <c r="W2" s="7"/>
      <c r="X2" s="7"/>
      <c r="Y2" s="7"/>
      <c r="Z2" s="7"/>
    </row>
    <row r="3" spans="1:26" x14ac:dyDescent="0.2">
      <c r="A3" s="225" t="s">
        <v>1</v>
      </c>
      <c r="B3" s="225"/>
      <c r="C3" s="225"/>
      <c r="D3" s="225"/>
      <c r="E3" s="225"/>
      <c r="F3" s="225"/>
      <c r="G3" s="225"/>
      <c r="H3" s="225"/>
      <c r="I3" s="225"/>
      <c r="J3" s="225"/>
      <c r="K3" s="225"/>
      <c r="L3" s="225"/>
      <c r="M3" s="225"/>
      <c r="N3" s="225"/>
      <c r="O3" s="225"/>
      <c r="P3" s="225"/>
      <c r="Q3" s="225"/>
      <c r="R3" s="225"/>
      <c r="S3" s="54" t="s">
        <v>7</v>
      </c>
      <c r="T3" s="10"/>
      <c r="U3" s="10"/>
      <c r="V3" s="10"/>
      <c r="W3" s="10"/>
      <c r="X3" s="10"/>
      <c r="Y3" s="10"/>
      <c r="Z3" s="10"/>
    </row>
    <row r="4" spans="1:26" x14ac:dyDescent="0.2">
      <c r="A4" s="222" t="s">
        <v>2</v>
      </c>
      <c r="B4" s="222"/>
      <c r="C4" s="222"/>
      <c r="D4" s="222"/>
      <c r="E4" s="222"/>
      <c r="F4" s="222"/>
      <c r="G4" s="222"/>
      <c r="H4" s="222"/>
      <c r="I4" s="222"/>
      <c r="J4" s="222"/>
      <c r="K4" s="222"/>
      <c r="L4" s="222"/>
      <c r="M4" s="222"/>
      <c r="N4" s="222"/>
      <c r="O4" s="222"/>
      <c r="P4" s="222"/>
      <c r="Q4" s="222"/>
      <c r="R4" s="222"/>
      <c r="S4" s="54" t="s">
        <v>7</v>
      </c>
      <c r="T4" s="8"/>
      <c r="U4" s="8"/>
      <c r="V4" s="8"/>
      <c r="W4" s="8"/>
      <c r="X4" s="8"/>
      <c r="Y4" s="8"/>
      <c r="Z4" s="8"/>
    </row>
    <row r="5" spans="1:26" x14ac:dyDescent="0.2">
      <c r="A5" s="8"/>
      <c r="B5" s="8"/>
      <c r="C5" s="8"/>
      <c r="D5" s="8"/>
      <c r="E5" s="8"/>
      <c r="F5" s="8"/>
      <c r="G5" s="8"/>
      <c r="H5" s="8"/>
      <c r="I5" s="8"/>
      <c r="J5" s="8"/>
      <c r="K5" s="8"/>
      <c r="L5" s="8"/>
      <c r="M5" s="8"/>
      <c r="N5" s="8"/>
      <c r="O5" s="8"/>
      <c r="P5" s="8"/>
      <c r="Q5" s="8"/>
      <c r="R5" s="8"/>
      <c r="S5" s="54" t="s">
        <v>7</v>
      </c>
      <c r="T5" s="8"/>
      <c r="U5" s="8"/>
      <c r="V5" s="8"/>
      <c r="W5" s="8"/>
      <c r="X5" s="8"/>
      <c r="Y5" s="8"/>
      <c r="Z5" s="8"/>
    </row>
    <row r="6" spans="1:26" ht="15" thickBot="1" x14ac:dyDescent="0.25">
      <c r="A6" s="53"/>
      <c r="B6" s="53"/>
      <c r="C6" s="53"/>
      <c r="D6" s="53"/>
      <c r="E6" s="53"/>
      <c r="F6" s="53"/>
      <c r="G6" s="53"/>
      <c r="H6" s="53"/>
      <c r="I6" s="53"/>
      <c r="J6" s="53"/>
      <c r="K6" s="53"/>
      <c r="L6" s="53"/>
      <c r="M6" s="53"/>
      <c r="N6" s="53"/>
      <c r="O6" s="53"/>
      <c r="P6" s="53"/>
      <c r="Q6" s="53"/>
      <c r="R6" s="53"/>
      <c r="S6" s="54" t="s">
        <v>7</v>
      </c>
      <c r="T6" s="8"/>
      <c r="U6" s="8"/>
      <c r="V6" s="8"/>
      <c r="W6" s="8"/>
      <c r="X6" s="8"/>
      <c r="Y6" s="8"/>
      <c r="Z6" s="8"/>
    </row>
    <row r="7" spans="1:26" ht="33.75" customHeight="1" x14ac:dyDescent="0.2">
      <c r="A7" s="223" t="s">
        <v>87</v>
      </c>
      <c r="B7" s="226" t="s">
        <v>165</v>
      </c>
      <c r="C7" s="226"/>
      <c r="D7" s="226"/>
      <c r="E7" s="226" t="s">
        <v>83</v>
      </c>
      <c r="F7" s="263"/>
      <c r="G7" s="264"/>
      <c r="H7" s="226" t="s">
        <v>115</v>
      </c>
      <c r="I7" s="263"/>
      <c r="J7" s="264"/>
      <c r="K7" s="226" t="s">
        <v>27</v>
      </c>
      <c r="L7" s="226"/>
      <c r="M7" s="226"/>
      <c r="N7" s="91" t="s">
        <v>28</v>
      </c>
      <c r="O7" s="91" t="s">
        <v>90</v>
      </c>
      <c r="P7" s="226" t="s">
        <v>162</v>
      </c>
      <c r="Q7" s="226"/>
      <c r="R7" s="227"/>
      <c r="S7" s="54" t="s">
        <v>7</v>
      </c>
    </row>
    <row r="8" spans="1:26" ht="28.5" x14ac:dyDescent="0.2">
      <c r="A8" s="224"/>
      <c r="B8" s="11" t="s">
        <v>3</v>
      </c>
      <c r="C8" s="140" t="s">
        <v>164</v>
      </c>
      <c r="D8" s="11" t="s">
        <v>4</v>
      </c>
      <c r="E8" s="11" t="s">
        <v>3</v>
      </c>
      <c r="F8" s="140" t="s">
        <v>164</v>
      </c>
      <c r="G8" s="11" t="s">
        <v>4</v>
      </c>
      <c r="H8" s="11" t="s">
        <v>3</v>
      </c>
      <c r="I8" s="140" t="s">
        <v>164</v>
      </c>
      <c r="J8" s="11" t="s">
        <v>4</v>
      </c>
      <c r="K8" s="11" t="s">
        <v>3</v>
      </c>
      <c r="L8" s="140" t="s">
        <v>164</v>
      </c>
      <c r="M8" s="11" t="s">
        <v>4</v>
      </c>
      <c r="N8" s="18" t="s">
        <v>4</v>
      </c>
      <c r="O8" s="11" t="s">
        <v>4</v>
      </c>
      <c r="P8" s="11" t="s">
        <v>3</v>
      </c>
      <c r="Q8" s="140" t="s">
        <v>164</v>
      </c>
      <c r="R8" s="12" t="s">
        <v>4</v>
      </c>
      <c r="S8" s="54" t="s">
        <v>7</v>
      </c>
    </row>
    <row r="9" spans="1:26" x14ac:dyDescent="0.2">
      <c r="A9" s="147" t="s">
        <v>117</v>
      </c>
      <c r="B9" s="98">
        <v>880</v>
      </c>
      <c r="C9" s="98">
        <v>654</v>
      </c>
      <c r="D9" s="98">
        <v>160491</v>
      </c>
      <c r="E9" s="98">
        <v>0</v>
      </c>
      <c r="F9" s="98">
        <v>0</v>
      </c>
      <c r="G9" s="98">
        <v>0</v>
      </c>
      <c r="H9" s="98">
        <v>0</v>
      </c>
      <c r="I9" s="98">
        <v>0</v>
      </c>
      <c r="J9" s="98">
        <v>-2153</v>
      </c>
      <c r="K9" s="98">
        <v>0</v>
      </c>
      <c r="L9" s="98">
        <v>0</v>
      </c>
      <c r="M9" s="98">
        <v>0</v>
      </c>
      <c r="N9" s="98">
        <v>19944</v>
      </c>
      <c r="O9" s="98">
        <v>1138</v>
      </c>
      <c r="P9" s="98">
        <f t="shared" ref="P9:Q9" si="0">B9+K9</f>
        <v>880</v>
      </c>
      <c r="Q9" s="98">
        <f t="shared" si="0"/>
        <v>654</v>
      </c>
      <c r="R9" s="99">
        <f>D9+M9+N9+O9+G9+J9</f>
        <v>179420</v>
      </c>
      <c r="S9" s="54" t="s">
        <v>7</v>
      </c>
    </row>
    <row r="10" spans="1:26" ht="15" x14ac:dyDescent="0.25">
      <c r="A10" s="13" t="s">
        <v>84</v>
      </c>
      <c r="B10" s="103">
        <f t="shared" ref="B10:R10" si="1">SUM(B9:B9)</f>
        <v>880</v>
      </c>
      <c r="C10" s="103">
        <f t="shared" si="1"/>
        <v>654</v>
      </c>
      <c r="D10" s="103">
        <f t="shared" si="1"/>
        <v>160491</v>
      </c>
      <c r="E10" s="103">
        <f t="shared" si="1"/>
        <v>0</v>
      </c>
      <c r="F10" s="103">
        <f t="shared" si="1"/>
        <v>0</v>
      </c>
      <c r="G10" s="103">
        <f t="shared" si="1"/>
        <v>0</v>
      </c>
      <c r="H10" s="103">
        <f t="shared" si="1"/>
        <v>0</v>
      </c>
      <c r="I10" s="103">
        <f t="shared" si="1"/>
        <v>0</v>
      </c>
      <c r="J10" s="103">
        <f t="shared" si="1"/>
        <v>-2153</v>
      </c>
      <c r="K10" s="103">
        <f t="shared" si="1"/>
        <v>0</v>
      </c>
      <c r="L10" s="103">
        <f t="shared" si="1"/>
        <v>0</v>
      </c>
      <c r="M10" s="103">
        <f t="shared" si="1"/>
        <v>0</v>
      </c>
      <c r="N10" s="103">
        <f t="shared" si="1"/>
        <v>19944</v>
      </c>
      <c r="O10" s="103">
        <f t="shared" si="1"/>
        <v>1138</v>
      </c>
      <c r="P10" s="103">
        <f t="shared" si="1"/>
        <v>880</v>
      </c>
      <c r="Q10" s="103">
        <f t="shared" si="1"/>
        <v>654</v>
      </c>
      <c r="R10" s="104">
        <f t="shared" si="1"/>
        <v>179420</v>
      </c>
      <c r="S10" s="54" t="s">
        <v>7</v>
      </c>
    </row>
    <row r="11" spans="1:26" x14ac:dyDescent="0.2">
      <c r="A11" s="87" t="s">
        <v>85</v>
      </c>
      <c r="B11" s="21"/>
      <c r="C11" s="21">
        <f>C10</f>
        <v>654</v>
      </c>
      <c r="D11" s="21"/>
      <c r="E11" s="21"/>
      <c r="F11" s="21">
        <f>F10</f>
        <v>0</v>
      </c>
      <c r="G11" s="21"/>
      <c r="H11" s="21"/>
      <c r="I11" s="21">
        <f>I10</f>
        <v>0</v>
      </c>
      <c r="J11" s="21"/>
      <c r="K11" s="21"/>
      <c r="L11" s="21">
        <f>L10</f>
        <v>0</v>
      </c>
      <c r="M11" s="21"/>
      <c r="N11" s="21"/>
      <c r="O11" s="21"/>
      <c r="P11" s="21"/>
      <c r="Q11" s="106">
        <f>Q10</f>
        <v>654</v>
      </c>
      <c r="R11" s="100"/>
      <c r="S11" s="54" t="s">
        <v>7</v>
      </c>
    </row>
    <row r="12" spans="1:26" x14ac:dyDescent="0.2">
      <c r="A12" s="16"/>
      <c r="B12" s="21"/>
      <c r="C12" s="21"/>
      <c r="D12" s="21"/>
      <c r="E12" s="21"/>
      <c r="F12" s="21"/>
      <c r="G12" s="21"/>
      <c r="H12" s="21"/>
      <c r="I12" s="21"/>
      <c r="J12" s="21"/>
      <c r="K12" s="21"/>
      <c r="L12" s="21"/>
      <c r="M12" s="21"/>
      <c r="N12" s="21"/>
      <c r="O12" s="21"/>
      <c r="P12" s="21"/>
      <c r="Q12" s="21"/>
      <c r="R12" s="100"/>
      <c r="S12" s="54" t="s">
        <v>7</v>
      </c>
    </row>
    <row r="13" spans="1:26" ht="15" thickBot="1" x14ac:dyDescent="0.25">
      <c r="A13" s="88" t="s">
        <v>86</v>
      </c>
      <c r="B13" s="110"/>
      <c r="C13" s="110">
        <f>C11</f>
        <v>654</v>
      </c>
      <c r="D13" s="110"/>
      <c r="E13" s="110"/>
      <c r="F13" s="110">
        <f>F11</f>
        <v>0</v>
      </c>
      <c r="G13" s="110"/>
      <c r="H13" s="110"/>
      <c r="I13" s="110">
        <f>I11</f>
        <v>0</v>
      </c>
      <c r="J13" s="110"/>
      <c r="K13" s="110"/>
      <c r="L13" s="110">
        <f>L11</f>
        <v>0</v>
      </c>
      <c r="M13" s="110"/>
      <c r="N13" s="110"/>
      <c r="O13" s="110"/>
      <c r="P13" s="110"/>
      <c r="Q13" s="110">
        <f>SUM(Q11,)</f>
        <v>654</v>
      </c>
      <c r="R13" s="111"/>
      <c r="S13" s="54" t="s">
        <v>7</v>
      </c>
    </row>
    <row r="14" spans="1:26" x14ac:dyDescent="0.2">
      <c r="A14" s="186" t="s">
        <v>158</v>
      </c>
      <c r="S14" s="54" t="s">
        <v>7</v>
      </c>
    </row>
    <row r="15" spans="1:26" ht="14.25" customHeight="1" x14ac:dyDescent="0.2">
      <c r="A15" s="270" t="s">
        <v>159</v>
      </c>
      <c r="B15" s="270"/>
      <c r="C15" s="270"/>
      <c r="D15" s="270"/>
      <c r="E15" s="270"/>
      <c r="F15" s="270"/>
      <c r="G15" s="270"/>
      <c r="H15" s="270"/>
      <c r="I15" s="187"/>
      <c r="J15" s="187"/>
      <c r="K15" s="187"/>
      <c r="L15" s="187"/>
      <c r="M15" s="187"/>
      <c r="N15" s="187"/>
      <c r="O15" s="187"/>
      <c r="P15" s="187"/>
      <c r="Q15" s="187"/>
      <c r="R15" s="187"/>
      <c r="S15" s="54" t="s">
        <v>7</v>
      </c>
    </row>
    <row r="16" spans="1:26" ht="14.25" customHeight="1" x14ac:dyDescent="0.2">
      <c r="A16" s="177"/>
      <c r="B16" s="177"/>
      <c r="C16" s="177"/>
      <c r="D16" s="177"/>
      <c r="E16" s="177"/>
      <c r="F16" s="177"/>
      <c r="G16" s="177"/>
      <c r="H16" s="177"/>
      <c r="I16" s="187"/>
      <c r="J16" s="187"/>
      <c r="K16" s="187"/>
      <c r="L16" s="187"/>
      <c r="M16" s="187"/>
      <c r="N16" s="187"/>
      <c r="O16" s="187"/>
      <c r="P16" s="187"/>
      <c r="Q16" s="187"/>
      <c r="R16" s="187"/>
      <c r="S16" s="54"/>
    </row>
    <row r="17" spans="1:19" ht="15" x14ac:dyDescent="0.25">
      <c r="A17" s="5" t="s">
        <v>97</v>
      </c>
      <c r="S17" s="54" t="s">
        <v>7</v>
      </c>
    </row>
    <row r="18" spans="1:19" ht="40.5" customHeight="1" x14ac:dyDescent="0.2">
      <c r="A18" s="266" t="s">
        <v>183</v>
      </c>
      <c r="B18" s="267"/>
      <c r="C18" s="267"/>
      <c r="D18" s="267"/>
      <c r="E18" s="267"/>
      <c r="F18" s="267"/>
      <c r="G18" s="267"/>
      <c r="H18" s="267"/>
      <c r="I18" s="267"/>
      <c r="J18" s="267"/>
      <c r="K18" s="267"/>
      <c r="L18" s="267"/>
      <c r="M18" s="267"/>
      <c r="N18" s="267"/>
      <c r="O18" s="267"/>
      <c r="P18" s="267"/>
      <c r="Q18" s="267"/>
      <c r="R18" s="267"/>
      <c r="S18" s="54" t="s">
        <v>7</v>
      </c>
    </row>
    <row r="19" spans="1:19" x14ac:dyDescent="0.2">
      <c r="A19" s="265"/>
      <c r="B19" s="265"/>
      <c r="C19" s="265"/>
      <c r="D19" s="265"/>
      <c r="E19" s="265"/>
      <c r="F19" s="265"/>
      <c r="G19" s="265"/>
      <c r="H19" s="265"/>
      <c r="I19" s="265"/>
      <c r="J19" s="265"/>
      <c r="K19" s="265"/>
      <c r="L19" s="265"/>
      <c r="M19" s="265"/>
      <c r="N19" s="265"/>
      <c r="O19" s="265"/>
      <c r="P19" s="265"/>
      <c r="Q19" s="265"/>
      <c r="R19" s="265"/>
      <c r="S19" s="54" t="s">
        <v>7</v>
      </c>
    </row>
    <row r="20" spans="1:19" ht="15" x14ac:dyDescent="0.25">
      <c r="A20" s="5" t="s">
        <v>98</v>
      </c>
      <c r="S20" s="54" t="s">
        <v>7</v>
      </c>
    </row>
    <row r="21" spans="1:19" x14ac:dyDescent="0.2">
      <c r="A21" s="268" t="s">
        <v>166</v>
      </c>
      <c r="B21" s="269"/>
      <c r="C21" s="269"/>
      <c r="D21" s="269"/>
      <c r="E21" s="269"/>
      <c r="F21" s="269"/>
      <c r="G21" s="269"/>
      <c r="H21" s="269"/>
      <c r="I21" s="269"/>
      <c r="J21" s="269"/>
      <c r="K21" s="269"/>
      <c r="L21" s="269"/>
      <c r="M21" s="269"/>
      <c r="N21" s="269"/>
      <c r="O21" s="269"/>
      <c r="P21" s="269"/>
      <c r="Q21" s="269"/>
      <c r="R21" s="269"/>
      <c r="S21" s="54" t="s">
        <v>7</v>
      </c>
    </row>
    <row r="22" spans="1:19" x14ac:dyDescent="0.2">
      <c r="A22" s="265"/>
      <c r="B22" s="265"/>
      <c r="C22" s="265"/>
      <c r="D22" s="265"/>
      <c r="E22" s="265"/>
      <c r="F22" s="265"/>
      <c r="G22" s="265"/>
      <c r="H22" s="265"/>
      <c r="I22" s="265"/>
      <c r="J22" s="265"/>
      <c r="K22" s="265"/>
      <c r="L22" s="265"/>
      <c r="M22" s="265"/>
      <c r="N22" s="265"/>
      <c r="O22" s="265"/>
      <c r="P22" s="265"/>
      <c r="Q22" s="265"/>
      <c r="R22" s="265"/>
      <c r="S22" s="54" t="s">
        <v>7</v>
      </c>
    </row>
    <row r="23" spans="1:19" x14ac:dyDescent="0.2">
      <c r="S23" s="54" t="s">
        <v>7</v>
      </c>
    </row>
    <row r="24" spans="1:19" x14ac:dyDescent="0.2">
      <c r="S24" s="4" t="s">
        <v>8</v>
      </c>
    </row>
  </sheetData>
  <mergeCells count="15">
    <mergeCell ref="A22:R22"/>
    <mergeCell ref="A18:R18"/>
    <mergeCell ref="A19:R19"/>
    <mergeCell ref="A21:R21"/>
    <mergeCell ref="A15:H15"/>
    <mergeCell ref="A7:A8"/>
    <mergeCell ref="B7:D7"/>
    <mergeCell ref="K7:M7"/>
    <mergeCell ref="P7:R7"/>
    <mergeCell ref="A1:R1"/>
    <mergeCell ref="A2:R2"/>
    <mergeCell ref="A3:R3"/>
    <mergeCell ref="A4:R4"/>
    <mergeCell ref="E7:G7"/>
    <mergeCell ref="H7:J7"/>
  </mergeCells>
  <printOptions horizontalCentered="1"/>
  <pageMargins left="0.7" right="0.7" top="0.64" bottom="0.61" header="0.3" footer="0.3"/>
  <pageSetup scale="58"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zoomScaleNormal="100" zoomScaleSheetLayoutView="80" workbookViewId="0">
      <selection activeCell="G11" sqref="G11"/>
    </sheetView>
  </sheetViews>
  <sheetFormatPr defaultRowHeight="14.25" x14ac:dyDescent="0.2"/>
  <cols>
    <col min="1" max="1" width="37.140625" style="120" customWidth="1"/>
    <col min="2" max="3" width="8.28515625" style="120" customWidth="1"/>
    <col min="4" max="4" width="12.7109375" style="120" customWidth="1"/>
    <col min="5" max="5" width="15" style="120" customWidth="1"/>
    <col min="6" max="6" width="8.28515625" style="120" customWidth="1"/>
    <col min="7" max="7" width="9.85546875" style="120" customWidth="1"/>
    <col min="8" max="10" width="12.7109375" style="120" customWidth="1"/>
    <col min="11" max="11" width="8.28515625" style="120" customWidth="1"/>
    <col min="12" max="12" width="9.85546875" style="120" customWidth="1"/>
    <col min="13" max="13" width="12.7109375" style="120" customWidth="1"/>
    <col min="14" max="14" width="14" style="4" bestFit="1" customWidth="1"/>
    <col min="15" max="15" width="4.5703125" style="120" customWidth="1"/>
    <col min="16" max="17" width="8.28515625" style="120" customWidth="1"/>
    <col min="18" max="18" width="12.7109375" style="120" customWidth="1"/>
    <col min="19" max="20" width="8.28515625" style="120" customWidth="1"/>
    <col min="21" max="21" width="12.7109375" style="120" customWidth="1"/>
    <col min="22" max="16384" width="9.140625" style="120"/>
  </cols>
  <sheetData>
    <row r="1" spans="1:21" ht="18" x14ac:dyDescent="0.25">
      <c r="A1" s="215" t="s">
        <v>148</v>
      </c>
      <c r="B1" s="215"/>
      <c r="C1" s="215"/>
      <c r="D1" s="215"/>
      <c r="E1" s="215"/>
      <c r="F1" s="215"/>
      <c r="G1" s="215"/>
      <c r="H1" s="215"/>
      <c r="I1" s="215"/>
      <c r="J1" s="215"/>
      <c r="K1" s="215"/>
      <c r="L1" s="215"/>
      <c r="M1" s="215"/>
      <c r="N1" s="54" t="s">
        <v>7</v>
      </c>
      <c r="O1" s="6"/>
      <c r="P1" s="6"/>
      <c r="Q1" s="6"/>
      <c r="R1" s="6"/>
      <c r="S1" s="6"/>
      <c r="T1" s="6"/>
      <c r="U1" s="6"/>
    </row>
    <row r="2" spans="1:21" ht="15" x14ac:dyDescent="0.2">
      <c r="A2" s="216" t="s">
        <v>117</v>
      </c>
      <c r="B2" s="216"/>
      <c r="C2" s="216"/>
      <c r="D2" s="216"/>
      <c r="E2" s="216"/>
      <c r="F2" s="216"/>
      <c r="G2" s="216"/>
      <c r="H2" s="216"/>
      <c r="I2" s="216"/>
      <c r="J2" s="216"/>
      <c r="K2" s="216"/>
      <c r="L2" s="216"/>
      <c r="M2" s="216"/>
      <c r="N2" s="54" t="s">
        <v>7</v>
      </c>
      <c r="O2" s="7"/>
      <c r="P2" s="7"/>
      <c r="Q2" s="7"/>
      <c r="R2" s="7"/>
      <c r="S2" s="7"/>
      <c r="T2" s="7"/>
      <c r="U2" s="7"/>
    </row>
    <row r="3" spans="1:21" x14ac:dyDescent="0.2">
      <c r="A3" s="217" t="s">
        <v>1</v>
      </c>
      <c r="B3" s="217"/>
      <c r="C3" s="217"/>
      <c r="D3" s="217"/>
      <c r="E3" s="217"/>
      <c r="F3" s="217"/>
      <c r="G3" s="217"/>
      <c r="H3" s="217"/>
      <c r="I3" s="217"/>
      <c r="J3" s="217"/>
      <c r="K3" s="217"/>
      <c r="L3" s="217"/>
      <c r="M3" s="217"/>
      <c r="N3" s="54" t="s">
        <v>7</v>
      </c>
      <c r="O3" s="129"/>
      <c r="P3" s="129"/>
      <c r="Q3" s="129"/>
      <c r="R3" s="129"/>
      <c r="S3" s="129"/>
      <c r="T3" s="129"/>
      <c r="U3" s="129"/>
    </row>
    <row r="4" spans="1:21" x14ac:dyDescent="0.2">
      <c r="A4" s="231" t="s">
        <v>2</v>
      </c>
      <c r="B4" s="231"/>
      <c r="C4" s="231"/>
      <c r="D4" s="231"/>
      <c r="E4" s="231"/>
      <c r="F4" s="231"/>
      <c r="G4" s="231"/>
      <c r="H4" s="231"/>
      <c r="I4" s="231"/>
      <c r="J4" s="231"/>
      <c r="K4" s="231"/>
      <c r="L4" s="231"/>
      <c r="M4" s="231"/>
      <c r="N4" s="54" t="s">
        <v>7</v>
      </c>
      <c r="O4" s="128"/>
      <c r="P4" s="128"/>
      <c r="Q4" s="128"/>
      <c r="R4" s="128"/>
      <c r="S4" s="128"/>
      <c r="T4" s="128"/>
      <c r="U4" s="128"/>
    </row>
    <row r="5" spans="1:21" x14ac:dyDescent="0.2">
      <c r="A5" s="128"/>
      <c r="B5" s="128"/>
      <c r="C5" s="128"/>
      <c r="D5" s="128"/>
      <c r="E5" s="128"/>
      <c r="F5" s="128"/>
      <c r="G5" s="128"/>
      <c r="H5" s="128"/>
      <c r="I5" s="128"/>
      <c r="J5" s="128"/>
      <c r="K5" s="128"/>
      <c r="L5" s="128"/>
      <c r="M5" s="128"/>
      <c r="N5" s="54" t="s">
        <v>7</v>
      </c>
      <c r="O5" s="128"/>
      <c r="P5" s="128"/>
      <c r="Q5" s="128"/>
      <c r="R5" s="128"/>
      <c r="S5" s="128"/>
      <c r="T5" s="128"/>
      <c r="U5" s="128"/>
    </row>
    <row r="6" spans="1:21" ht="15" thickBot="1" x14ac:dyDescent="0.25">
      <c r="A6" s="174"/>
      <c r="B6" s="174"/>
      <c r="C6" s="174"/>
      <c r="D6" s="174"/>
      <c r="E6" s="174"/>
      <c r="F6" s="174"/>
      <c r="G6" s="174"/>
      <c r="H6" s="174"/>
      <c r="I6" s="174"/>
      <c r="J6" s="174"/>
      <c r="K6" s="174"/>
      <c r="L6" s="174"/>
      <c r="M6" s="188"/>
      <c r="N6" s="54" t="s">
        <v>7</v>
      </c>
      <c r="O6" s="128"/>
      <c r="P6" s="128"/>
      <c r="Q6" s="128"/>
      <c r="R6" s="128"/>
      <c r="S6" s="128"/>
      <c r="T6" s="128"/>
      <c r="U6" s="128"/>
    </row>
    <row r="7" spans="1:21" ht="47.25" customHeight="1" x14ac:dyDescent="0.25">
      <c r="A7" s="223" t="s">
        <v>87</v>
      </c>
      <c r="B7" s="226" t="s">
        <v>149</v>
      </c>
      <c r="C7" s="226"/>
      <c r="D7" s="226"/>
      <c r="E7" s="226" t="s">
        <v>27</v>
      </c>
      <c r="F7" s="226"/>
      <c r="G7" s="226"/>
      <c r="H7" s="152" t="s">
        <v>28</v>
      </c>
      <c r="I7" s="152" t="s">
        <v>90</v>
      </c>
      <c r="J7" s="226" t="s">
        <v>150</v>
      </c>
      <c r="K7" s="226"/>
      <c r="L7" s="227"/>
      <c r="M7" s="189" t="s">
        <v>7</v>
      </c>
      <c r="N7" s="120"/>
      <c r="O7" s="5"/>
    </row>
    <row r="8" spans="1:21" ht="28.5" x14ac:dyDescent="0.25">
      <c r="A8" s="224"/>
      <c r="B8" s="140" t="s">
        <v>3</v>
      </c>
      <c r="C8" s="140" t="s">
        <v>82</v>
      </c>
      <c r="D8" s="140" t="s">
        <v>4</v>
      </c>
      <c r="E8" s="140" t="s">
        <v>3</v>
      </c>
      <c r="F8" s="140" t="s">
        <v>82</v>
      </c>
      <c r="G8" s="140" t="s">
        <v>4</v>
      </c>
      <c r="H8" s="140" t="s">
        <v>4</v>
      </c>
      <c r="I8" s="140" t="s">
        <v>4</v>
      </c>
      <c r="J8" s="140" t="s">
        <v>3</v>
      </c>
      <c r="K8" s="140" t="s">
        <v>82</v>
      </c>
      <c r="L8" s="165" t="s">
        <v>4</v>
      </c>
      <c r="M8" s="54" t="s">
        <v>7</v>
      </c>
      <c r="N8" s="120"/>
      <c r="O8" s="5"/>
    </row>
    <row r="9" spans="1:21" x14ac:dyDescent="0.2">
      <c r="A9" s="147" t="s">
        <v>117</v>
      </c>
      <c r="B9" s="166">
        <v>830</v>
      </c>
      <c r="C9" s="166">
        <v>654</v>
      </c>
      <c r="D9" s="166">
        <v>160400</v>
      </c>
      <c r="E9" s="166">
        <v>0</v>
      </c>
      <c r="F9" s="166">
        <v>0</v>
      </c>
      <c r="G9" s="166">
        <v>0</v>
      </c>
      <c r="H9" s="166">
        <v>24634</v>
      </c>
      <c r="I9" s="166">
        <v>2238</v>
      </c>
      <c r="J9" s="166">
        <f t="shared" ref="J9:K9" si="0">B9+E9</f>
        <v>830</v>
      </c>
      <c r="K9" s="166">
        <f t="shared" si="0"/>
        <v>654</v>
      </c>
      <c r="L9" s="167">
        <f t="shared" ref="L9:L10" si="1">D9+G9+H9+I9</f>
        <v>187272</v>
      </c>
      <c r="M9" s="54" t="s">
        <v>7</v>
      </c>
      <c r="N9" s="120"/>
      <c r="O9" s="175"/>
    </row>
    <row r="10" spans="1:21" ht="15" x14ac:dyDescent="0.25">
      <c r="A10" s="13" t="s">
        <v>84</v>
      </c>
      <c r="B10" s="103">
        <f t="shared" ref="B10:K10" si="2">SUM(B9:B9)</f>
        <v>830</v>
      </c>
      <c r="C10" s="103">
        <f t="shared" si="2"/>
        <v>654</v>
      </c>
      <c r="D10" s="103">
        <f t="shared" si="2"/>
        <v>160400</v>
      </c>
      <c r="E10" s="103">
        <f t="shared" si="2"/>
        <v>0</v>
      </c>
      <c r="F10" s="103">
        <f t="shared" si="2"/>
        <v>0</v>
      </c>
      <c r="G10" s="103">
        <f t="shared" si="2"/>
        <v>0</v>
      </c>
      <c r="H10" s="103">
        <f t="shared" si="2"/>
        <v>24634</v>
      </c>
      <c r="I10" s="103">
        <f t="shared" si="2"/>
        <v>2238</v>
      </c>
      <c r="J10" s="103">
        <f t="shared" si="2"/>
        <v>830</v>
      </c>
      <c r="K10" s="103">
        <f t="shared" si="2"/>
        <v>654</v>
      </c>
      <c r="L10" s="104">
        <f t="shared" si="1"/>
        <v>187272</v>
      </c>
      <c r="M10" s="54" t="s">
        <v>7</v>
      </c>
      <c r="N10" s="120"/>
      <c r="O10" s="5"/>
    </row>
    <row r="11" spans="1:21" ht="15" thickBot="1" x14ac:dyDescent="0.25">
      <c r="A11" s="176" t="s">
        <v>86</v>
      </c>
      <c r="B11" s="162"/>
      <c r="C11" s="162">
        <f>SUM(C10)</f>
        <v>654</v>
      </c>
      <c r="D11" s="162"/>
      <c r="E11" s="162"/>
      <c r="F11" s="162">
        <f>SUM(F10)</f>
        <v>0</v>
      </c>
      <c r="G11" s="162"/>
      <c r="H11" s="162">
        <f>SUM(H10)</f>
        <v>24634</v>
      </c>
      <c r="I11" s="162"/>
      <c r="J11" s="162"/>
      <c r="K11" s="162">
        <f>SUM(K10)</f>
        <v>654</v>
      </c>
      <c r="L11" s="163"/>
      <c r="M11" s="54" t="s">
        <v>7</v>
      </c>
      <c r="N11" s="120"/>
    </row>
    <row r="12" spans="1:21" x14ac:dyDescent="0.2">
      <c r="M12" s="54" t="s">
        <v>7</v>
      </c>
    </row>
    <row r="13" spans="1:21" ht="15" x14ac:dyDescent="0.25">
      <c r="A13" s="5" t="s">
        <v>97</v>
      </c>
      <c r="M13" s="54" t="s">
        <v>7</v>
      </c>
    </row>
    <row r="14" spans="1:21" s="9" customFormat="1" ht="40.5" customHeight="1" x14ac:dyDescent="0.2">
      <c r="A14" s="271" t="s">
        <v>161</v>
      </c>
      <c r="B14" s="271"/>
      <c r="C14" s="271"/>
      <c r="D14" s="271"/>
      <c r="E14" s="271"/>
      <c r="F14" s="271"/>
      <c r="G14" s="271"/>
      <c r="H14" s="271"/>
      <c r="I14" s="271"/>
      <c r="J14" s="271"/>
      <c r="K14" s="271"/>
      <c r="L14" s="271"/>
      <c r="M14" s="190"/>
      <c r="N14" s="190"/>
      <c r="O14" s="190"/>
      <c r="P14" s="190"/>
      <c r="Q14" s="190"/>
      <c r="R14" s="190"/>
      <c r="S14" s="54" t="s">
        <v>7</v>
      </c>
    </row>
    <row r="15" spans="1:21" x14ac:dyDescent="0.2">
      <c r="A15" s="177"/>
      <c r="B15" s="177"/>
      <c r="C15" s="177"/>
      <c r="D15" s="177"/>
      <c r="E15" s="177"/>
      <c r="F15" s="177"/>
      <c r="G15" s="177"/>
      <c r="H15" s="177"/>
      <c r="I15" s="177"/>
      <c r="J15" s="177"/>
      <c r="K15" s="177"/>
      <c r="L15" s="177"/>
      <c r="M15" s="54" t="s">
        <v>7</v>
      </c>
    </row>
    <row r="16" spans="1:21" x14ac:dyDescent="0.2">
      <c r="A16" s="178"/>
      <c r="B16" s="178"/>
      <c r="C16" s="178"/>
      <c r="D16" s="178"/>
      <c r="E16" s="178"/>
      <c r="F16" s="178"/>
      <c r="G16" s="178"/>
      <c r="H16" s="178"/>
      <c r="I16" s="178"/>
      <c r="J16" s="178"/>
      <c r="K16" s="178"/>
      <c r="L16" s="178"/>
      <c r="M16" s="54" t="s">
        <v>7</v>
      </c>
    </row>
    <row r="17" spans="1:19" ht="15" x14ac:dyDescent="0.25">
      <c r="A17" s="5" t="s">
        <v>98</v>
      </c>
      <c r="M17" s="54" t="s">
        <v>7</v>
      </c>
    </row>
    <row r="18" spans="1:19" s="9" customFormat="1" x14ac:dyDescent="0.2">
      <c r="A18" s="268" t="s">
        <v>160</v>
      </c>
      <c r="B18" s="269"/>
      <c r="C18" s="269"/>
      <c r="D18" s="269"/>
      <c r="E18" s="269"/>
      <c r="F18" s="269"/>
      <c r="G18" s="269"/>
      <c r="H18" s="269"/>
      <c r="I18" s="269"/>
      <c r="J18" s="269"/>
      <c r="K18" s="269"/>
      <c r="L18" s="269"/>
      <c r="M18" s="269"/>
      <c r="N18" s="269"/>
      <c r="O18" s="269"/>
      <c r="P18" s="269"/>
      <c r="Q18" s="269"/>
      <c r="R18" s="269"/>
      <c r="S18" s="54" t="s">
        <v>7</v>
      </c>
    </row>
    <row r="19" spans="1:19" x14ac:dyDescent="0.2">
      <c r="M19" s="4" t="s">
        <v>8</v>
      </c>
    </row>
    <row r="20" spans="1:19" x14ac:dyDescent="0.2">
      <c r="M20" s="4"/>
      <c r="N20" s="54"/>
    </row>
  </sheetData>
  <mergeCells count="10">
    <mergeCell ref="A18:R18"/>
    <mergeCell ref="A14:L14"/>
    <mergeCell ref="A1:M1"/>
    <mergeCell ref="A2:M2"/>
    <mergeCell ref="A3:M3"/>
    <mergeCell ref="A4:M4"/>
    <mergeCell ref="A7:A8"/>
    <mergeCell ref="B7:D7"/>
    <mergeCell ref="E7:G7"/>
    <mergeCell ref="J7:L7"/>
  </mergeCells>
  <printOptions horizontalCentered="1"/>
  <pageMargins left="0.7" right="0.7" top="0.66" bottom="0.66" header="0.3" footer="0.3"/>
  <pageSetup scale="78" fitToHeight="0"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opLeftCell="A4" zoomScaleNormal="100" zoomScaleSheetLayoutView="100" workbookViewId="0">
      <selection activeCell="B8" sqref="B8"/>
    </sheetView>
  </sheetViews>
  <sheetFormatPr defaultRowHeight="14.25" x14ac:dyDescent="0.2"/>
  <cols>
    <col min="1" max="1" width="47.425781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15" t="s">
        <v>30</v>
      </c>
      <c r="B1" s="215"/>
      <c r="C1" s="215"/>
      <c r="D1" s="215"/>
      <c r="E1" s="215"/>
      <c r="F1" s="215"/>
      <c r="G1" s="215"/>
      <c r="H1" s="215"/>
      <c r="I1" s="215"/>
      <c r="J1" s="215"/>
      <c r="K1" s="215"/>
      <c r="L1" s="215"/>
      <c r="M1" s="215"/>
      <c r="N1" s="54" t="s">
        <v>7</v>
      </c>
      <c r="O1" s="6"/>
      <c r="P1" s="6"/>
      <c r="Q1" s="6"/>
      <c r="R1" s="6"/>
      <c r="S1" s="6"/>
      <c r="T1" s="6"/>
      <c r="U1" s="6"/>
    </row>
    <row r="2" spans="1:21" ht="15" x14ac:dyDescent="0.2">
      <c r="A2" s="216" t="s">
        <v>117</v>
      </c>
      <c r="B2" s="216"/>
      <c r="C2" s="216"/>
      <c r="D2" s="216"/>
      <c r="E2" s="216"/>
      <c r="F2" s="216"/>
      <c r="G2" s="216"/>
      <c r="H2" s="216"/>
      <c r="I2" s="216"/>
      <c r="J2" s="216"/>
      <c r="K2" s="216"/>
      <c r="L2" s="216"/>
      <c r="M2" s="216"/>
      <c r="N2" s="54" t="s">
        <v>7</v>
      </c>
      <c r="O2" s="7"/>
      <c r="P2" s="7"/>
      <c r="Q2" s="7"/>
      <c r="R2" s="7"/>
      <c r="S2" s="7"/>
      <c r="T2" s="7"/>
      <c r="U2" s="7"/>
    </row>
    <row r="3" spans="1:21" x14ac:dyDescent="0.2">
      <c r="A3" s="225" t="s">
        <v>1</v>
      </c>
      <c r="B3" s="225"/>
      <c r="C3" s="225"/>
      <c r="D3" s="225"/>
      <c r="E3" s="225"/>
      <c r="F3" s="225"/>
      <c r="G3" s="225"/>
      <c r="H3" s="225"/>
      <c r="I3" s="225"/>
      <c r="J3" s="225"/>
      <c r="K3" s="225"/>
      <c r="L3" s="225"/>
      <c r="M3" s="225"/>
      <c r="N3" s="54" t="s">
        <v>7</v>
      </c>
      <c r="O3" s="10"/>
      <c r="P3" s="10"/>
      <c r="Q3" s="10"/>
      <c r="R3" s="10"/>
      <c r="S3" s="10"/>
      <c r="T3" s="10"/>
      <c r="U3" s="10"/>
    </row>
    <row r="4" spans="1:21" x14ac:dyDescent="0.2">
      <c r="A4" s="222" t="s">
        <v>2</v>
      </c>
      <c r="B4" s="222"/>
      <c r="C4" s="222"/>
      <c r="D4" s="222"/>
      <c r="E4" s="222"/>
      <c r="F4" s="222"/>
      <c r="G4" s="222"/>
      <c r="H4" s="222"/>
      <c r="I4" s="222"/>
      <c r="J4" s="222"/>
      <c r="K4" s="222"/>
      <c r="L4" s="222"/>
      <c r="M4" s="222"/>
      <c r="N4" s="54" t="s">
        <v>7</v>
      </c>
      <c r="O4" s="8"/>
      <c r="P4" s="8"/>
      <c r="Q4" s="8"/>
      <c r="R4" s="8"/>
      <c r="S4" s="8"/>
      <c r="T4" s="8"/>
      <c r="U4" s="8"/>
    </row>
    <row r="5" spans="1:21" x14ac:dyDescent="0.2">
      <c r="A5" s="222"/>
      <c r="B5" s="222"/>
      <c r="C5" s="222"/>
      <c r="D5" s="222"/>
      <c r="E5" s="222"/>
      <c r="F5" s="222"/>
      <c r="G5" s="222"/>
      <c r="H5" s="222"/>
      <c r="I5" s="222"/>
      <c r="J5" s="222"/>
      <c r="K5" s="222"/>
      <c r="L5" s="222"/>
      <c r="M5" s="222"/>
      <c r="N5" s="54" t="s">
        <v>7</v>
      </c>
      <c r="O5" s="8"/>
      <c r="P5" s="8"/>
      <c r="Q5" s="8"/>
      <c r="R5" s="8"/>
      <c r="S5" s="8"/>
      <c r="T5" s="8"/>
      <c r="U5" s="8"/>
    </row>
    <row r="6" spans="1:21" ht="15" thickBot="1" x14ac:dyDescent="0.25">
      <c r="A6" s="222"/>
      <c r="B6" s="222"/>
      <c r="C6" s="222"/>
      <c r="D6" s="222"/>
      <c r="E6" s="222"/>
      <c r="F6" s="222"/>
      <c r="G6" s="222"/>
      <c r="H6" s="222"/>
      <c r="I6" s="222"/>
      <c r="J6" s="222"/>
      <c r="K6" s="222"/>
      <c r="L6" s="222"/>
      <c r="M6" s="222"/>
      <c r="N6" s="54" t="s">
        <v>7</v>
      </c>
      <c r="O6" s="8"/>
      <c r="P6" s="8"/>
      <c r="Q6" s="8"/>
      <c r="R6" s="8"/>
      <c r="S6" s="8"/>
      <c r="T6" s="8"/>
      <c r="U6" s="8"/>
    </row>
    <row r="7" spans="1:21" ht="15" x14ac:dyDescent="0.2">
      <c r="A7" s="223" t="s">
        <v>99</v>
      </c>
      <c r="B7" s="226" t="s">
        <v>162</v>
      </c>
      <c r="C7" s="226"/>
      <c r="D7" s="226"/>
      <c r="E7" s="226" t="s">
        <v>113</v>
      </c>
      <c r="F7" s="226"/>
      <c r="G7" s="226"/>
      <c r="H7" s="226" t="s">
        <v>112</v>
      </c>
      <c r="I7" s="226"/>
      <c r="J7" s="226"/>
      <c r="K7" s="226" t="s">
        <v>31</v>
      </c>
      <c r="L7" s="226"/>
      <c r="M7" s="227"/>
      <c r="N7" s="54" t="s">
        <v>7</v>
      </c>
    </row>
    <row r="8" spans="1:21" ht="28.5" x14ac:dyDescent="0.2">
      <c r="A8" s="224"/>
      <c r="B8" s="11" t="s">
        <v>32</v>
      </c>
      <c r="C8" s="18" t="s">
        <v>33</v>
      </c>
      <c r="D8" s="11" t="s">
        <v>4</v>
      </c>
      <c r="E8" s="11" t="s">
        <v>32</v>
      </c>
      <c r="F8" s="11" t="s">
        <v>33</v>
      </c>
      <c r="G8" s="11" t="s">
        <v>4</v>
      </c>
      <c r="H8" s="11" t="s">
        <v>32</v>
      </c>
      <c r="I8" s="11" t="s">
        <v>33</v>
      </c>
      <c r="J8" s="11" t="s">
        <v>4</v>
      </c>
      <c r="K8" s="11" t="s">
        <v>32</v>
      </c>
      <c r="L8" s="11" t="s">
        <v>33</v>
      </c>
      <c r="M8" s="12" t="s">
        <v>4</v>
      </c>
      <c r="N8" s="54" t="s">
        <v>7</v>
      </c>
    </row>
    <row r="9" spans="1:21" x14ac:dyDescent="0.2">
      <c r="A9" s="147" t="s">
        <v>128</v>
      </c>
      <c r="B9" s="98">
        <v>0</v>
      </c>
      <c r="C9" s="98">
        <v>0</v>
      </c>
      <c r="D9" s="192">
        <v>121</v>
      </c>
      <c r="E9" s="98">
        <v>0</v>
      </c>
      <c r="F9" s="98">
        <v>0</v>
      </c>
      <c r="G9" s="98">
        <v>200</v>
      </c>
      <c r="H9" s="98">
        <v>0</v>
      </c>
      <c r="I9" s="98">
        <v>0</v>
      </c>
      <c r="J9" s="98">
        <v>200</v>
      </c>
      <c r="K9" s="98">
        <f>H9-E9</f>
        <v>0</v>
      </c>
      <c r="L9" s="98">
        <f t="shared" ref="L9:M9" si="0">I9-F9</f>
        <v>0</v>
      </c>
      <c r="M9" s="99">
        <f t="shared" si="0"/>
        <v>0</v>
      </c>
      <c r="N9" s="54" t="s">
        <v>7</v>
      </c>
    </row>
    <row r="10" spans="1:21" x14ac:dyDescent="0.2">
      <c r="A10" s="148" t="s">
        <v>125</v>
      </c>
      <c r="B10" s="21">
        <v>0</v>
      </c>
      <c r="C10" s="21">
        <v>0</v>
      </c>
      <c r="D10" s="193">
        <v>8</v>
      </c>
      <c r="E10" s="21">
        <v>0</v>
      </c>
      <c r="F10" s="21">
        <v>0</v>
      </c>
      <c r="G10" s="21">
        <v>0</v>
      </c>
      <c r="H10" s="21">
        <v>0</v>
      </c>
      <c r="I10" s="21">
        <v>0</v>
      </c>
      <c r="J10" s="21">
        <v>0</v>
      </c>
      <c r="K10" s="21">
        <f t="shared" ref="K10:K14" si="1">H10-E10</f>
        <v>0</v>
      </c>
      <c r="L10" s="21">
        <f t="shared" ref="L10:L14" si="2">I10-F10</f>
        <v>0</v>
      </c>
      <c r="M10" s="100">
        <f t="shared" ref="M10:M14" si="3">J10-G10</f>
        <v>0</v>
      </c>
      <c r="N10" s="54" t="s">
        <v>7</v>
      </c>
    </row>
    <row r="11" spans="1:21" x14ac:dyDescent="0.2">
      <c r="A11" s="148" t="s">
        <v>127</v>
      </c>
      <c r="B11" s="21">
        <v>0</v>
      </c>
      <c r="C11" s="21">
        <v>0</v>
      </c>
      <c r="D11" s="193">
        <v>20</v>
      </c>
      <c r="E11" s="21">
        <v>0</v>
      </c>
      <c r="F11" s="21">
        <v>0</v>
      </c>
      <c r="G11" s="21">
        <v>0</v>
      </c>
      <c r="H11" s="21">
        <v>0</v>
      </c>
      <c r="I11" s="21">
        <v>0</v>
      </c>
      <c r="J11" s="21">
        <v>0</v>
      </c>
      <c r="K11" s="21">
        <f t="shared" si="1"/>
        <v>0</v>
      </c>
      <c r="L11" s="21">
        <f t="shared" si="2"/>
        <v>0</v>
      </c>
      <c r="M11" s="100">
        <f t="shared" si="3"/>
        <v>0</v>
      </c>
      <c r="N11" s="54" t="s">
        <v>7</v>
      </c>
    </row>
    <row r="12" spans="1:21" x14ac:dyDescent="0.2">
      <c r="A12" s="148" t="s">
        <v>129</v>
      </c>
      <c r="B12" s="21">
        <v>0</v>
      </c>
      <c r="C12" s="21">
        <v>0</v>
      </c>
      <c r="D12" s="193">
        <v>2297</v>
      </c>
      <c r="E12" s="21">
        <v>0</v>
      </c>
      <c r="F12" s="21">
        <v>0</v>
      </c>
      <c r="G12" s="21">
        <v>0</v>
      </c>
      <c r="H12" s="21">
        <v>0</v>
      </c>
      <c r="I12" s="21">
        <v>0</v>
      </c>
      <c r="J12" s="21">
        <v>0</v>
      </c>
      <c r="K12" s="21">
        <f t="shared" ref="K12" si="4">H12-E12</f>
        <v>0</v>
      </c>
      <c r="L12" s="21">
        <f t="shared" ref="L12" si="5">I12-F12</f>
        <v>0</v>
      </c>
      <c r="M12" s="100">
        <f t="shared" ref="M12" si="6">J12-G12</f>
        <v>0</v>
      </c>
      <c r="N12" s="54" t="s">
        <v>7</v>
      </c>
    </row>
    <row r="13" spans="1:21" x14ac:dyDescent="0.2">
      <c r="A13" s="148" t="s">
        <v>130</v>
      </c>
      <c r="B13" s="21">
        <v>0</v>
      </c>
      <c r="C13" s="21">
        <v>0</v>
      </c>
      <c r="D13" s="193">
        <v>5</v>
      </c>
      <c r="E13" s="21">
        <v>0</v>
      </c>
      <c r="F13" s="21">
        <v>0</v>
      </c>
      <c r="G13" s="21">
        <v>0</v>
      </c>
      <c r="H13" s="21">
        <v>0</v>
      </c>
      <c r="I13" s="21">
        <v>0</v>
      </c>
      <c r="J13" s="21">
        <v>0</v>
      </c>
      <c r="K13" s="21">
        <f t="shared" si="1"/>
        <v>0</v>
      </c>
      <c r="L13" s="21">
        <f t="shared" si="2"/>
        <v>0</v>
      </c>
      <c r="M13" s="100">
        <f t="shared" si="3"/>
        <v>0</v>
      </c>
      <c r="N13" s="54" t="s">
        <v>7</v>
      </c>
    </row>
    <row r="14" spans="1:21" x14ac:dyDescent="0.2">
      <c r="A14" s="149" t="s">
        <v>126</v>
      </c>
      <c r="B14" s="112">
        <v>0</v>
      </c>
      <c r="C14" s="112">
        <v>0</v>
      </c>
      <c r="D14" s="194">
        <v>20</v>
      </c>
      <c r="E14" s="112">
        <v>0</v>
      </c>
      <c r="F14" s="112">
        <v>0</v>
      </c>
      <c r="G14" s="112">
        <v>0</v>
      </c>
      <c r="H14" s="112">
        <v>0</v>
      </c>
      <c r="I14" s="112">
        <v>0</v>
      </c>
      <c r="J14" s="112">
        <v>0</v>
      </c>
      <c r="K14" s="112">
        <f t="shared" si="1"/>
        <v>0</v>
      </c>
      <c r="L14" s="112">
        <f t="shared" si="2"/>
        <v>0</v>
      </c>
      <c r="M14" s="113">
        <f t="shared" si="3"/>
        <v>0</v>
      </c>
      <c r="N14" s="54" t="s">
        <v>7</v>
      </c>
    </row>
    <row r="15" spans="1:21" ht="15" x14ac:dyDescent="0.25">
      <c r="A15" s="13" t="s">
        <v>95</v>
      </c>
      <c r="B15" s="103">
        <f>SUM(B9:B14)</f>
        <v>0</v>
      </c>
      <c r="C15" s="103">
        <f t="shared" ref="C15:M15" si="7">SUM(C9:C14)</f>
        <v>0</v>
      </c>
      <c r="D15" s="199">
        <f t="shared" si="7"/>
        <v>2471</v>
      </c>
      <c r="E15" s="103">
        <f t="shared" si="7"/>
        <v>0</v>
      </c>
      <c r="F15" s="103">
        <f t="shared" si="7"/>
        <v>0</v>
      </c>
      <c r="G15" s="103">
        <f t="shared" si="7"/>
        <v>200</v>
      </c>
      <c r="H15" s="103">
        <f t="shared" si="7"/>
        <v>0</v>
      </c>
      <c r="I15" s="103">
        <f t="shared" si="7"/>
        <v>0</v>
      </c>
      <c r="J15" s="103">
        <f t="shared" si="7"/>
        <v>200</v>
      </c>
      <c r="K15" s="103">
        <f t="shared" si="7"/>
        <v>0</v>
      </c>
      <c r="L15" s="103">
        <f t="shared" si="7"/>
        <v>0</v>
      </c>
      <c r="M15" s="104">
        <f t="shared" si="7"/>
        <v>0</v>
      </c>
      <c r="N15" s="54" t="s">
        <v>7</v>
      </c>
    </row>
    <row r="16" spans="1:21" ht="15" thickBot="1" x14ac:dyDescent="0.25">
      <c r="N16" s="54" t="s">
        <v>7</v>
      </c>
    </row>
    <row r="17" spans="1:14" ht="18" customHeight="1" x14ac:dyDescent="0.2">
      <c r="A17" s="223" t="s">
        <v>91</v>
      </c>
      <c r="B17" s="226" t="s">
        <v>162</v>
      </c>
      <c r="C17" s="226"/>
      <c r="D17" s="226"/>
      <c r="E17" s="226" t="s">
        <v>113</v>
      </c>
      <c r="F17" s="226"/>
      <c r="G17" s="226"/>
      <c r="H17" s="226" t="s">
        <v>112</v>
      </c>
      <c r="I17" s="226"/>
      <c r="J17" s="226"/>
      <c r="K17" s="226" t="s">
        <v>31</v>
      </c>
      <c r="L17" s="226"/>
      <c r="M17" s="227"/>
      <c r="N17" s="54" t="s">
        <v>7</v>
      </c>
    </row>
    <row r="18" spans="1:14" ht="28.5" x14ac:dyDescent="0.2">
      <c r="A18" s="224"/>
      <c r="B18" s="11" t="s">
        <v>32</v>
      </c>
      <c r="C18" s="18" t="s">
        <v>33</v>
      </c>
      <c r="D18" s="11" t="s">
        <v>4</v>
      </c>
      <c r="E18" s="11" t="s">
        <v>32</v>
      </c>
      <c r="F18" s="11" t="s">
        <v>33</v>
      </c>
      <c r="G18" s="11" t="s">
        <v>4</v>
      </c>
      <c r="H18" s="11" t="s">
        <v>32</v>
      </c>
      <c r="I18" s="11" t="s">
        <v>33</v>
      </c>
      <c r="J18" s="11" t="s">
        <v>4</v>
      </c>
      <c r="K18" s="11" t="s">
        <v>32</v>
      </c>
      <c r="L18" s="11" t="s">
        <v>33</v>
      </c>
      <c r="M18" s="12" t="s">
        <v>4</v>
      </c>
      <c r="N18" s="54" t="s">
        <v>7</v>
      </c>
    </row>
    <row r="19" spans="1:14" x14ac:dyDescent="0.2">
      <c r="A19" s="147" t="s">
        <v>117</v>
      </c>
      <c r="B19" s="98">
        <v>0</v>
      </c>
      <c r="C19" s="98">
        <v>0</v>
      </c>
      <c r="D19" s="98">
        <f>SUM(D15)</f>
        <v>2471</v>
      </c>
      <c r="E19" s="98">
        <v>0</v>
      </c>
      <c r="F19" s="98">
        <v>0</v>
      </c>
      <c r="G19" s="98">
        <f>SUM(G15)</f>
        <v>200</v>
      </c>
      <c r="H19" s="98">
        <v>0</v>
      </c>
      <c r="I19" s="98">
        <v>0</v>
      </c>
      <c r="J19" s="98">
        <f>SUM(J15)</f>
        <v>200</v>
      </c>
      <c r="K19" s="98">
        <f>H19-E19</f>
        <v>0</v>
      </c>
      <c r="L19" s="98">
        <f t="shared" ref="L19" si="8">I19-F19</f>
        <v>0</v>
      </c>
      <c r="M19" s="99">
        <f t="shared" ref="M19" si="9">J19-G19</f>
        <v>0</v>
      </c>
      <c r="N19" s="54" t="s">
        <v>7</v>
      </c>
    </row>
    <row r="20" spans="1:14" ht="15" x14ac:dyDescent="0.25">
      <c r="A20" s="13" t="s">
        <v>95</v>
      </c>
      <c r="B20" s="103">
        <f t="shared" ref="B20:M20" si="10">SUM(B19:B19)</f>
        <v>0</v>
      </c>
      <c r="C20" s="103">
        <f t="shared" si="10"/>
        <v>0</v>
      </c>
      <c r="D20" s="103">
        <f t="shared" si="10"/>
        <v>2471</v>
      </c>
      <c r="E20" s="103">
        <f t="shared" si="10"/>
        <v>0</v>
      </c>
      <c r="F20" s="103">
        <f t="shared" si="10"/>
        <v>0</v>
      </c>
      <c r="G20" s="103">
        <f t="shared" si="10"/>
        <v>200</v>
      </c>
      <c r="H20" s="103">
        <f t="shared" si="10"/>
        <v>0</v>
      </c>
      <c r="I20" s="103">
        <f t="shared" si="10"/>
        <v>0</v>
      </c>
      <c r="J20" s="103">
        <f t="shared" si="10"/>
        <v>200</v>
      </c>
      <c r="K20" s="103">
        <f t="shared" si="10"/>
        <v>0</v>
      </c>
      <c r="L20" s="103">
        <f t="shared" si="10"/>
        <v>0</v>
      </c>
      <c r="M20" s="104">
        <f t="shared" si="10"/>
        <v>0</v>
      </c>
      <c r="N20" s="54" t="s">
        <v>7</v>
      </c>
    </row>
    <row r="21" spans="1:14" x14ac:dyDescent="0.2">
      <c r="N21" s="54" t="s">
        <v>7</v>
      </c>
    </row>
    <row r="22" spans="1:14" x14ac:dyDescent="0.2">
      <c r="N22" s="54" t="s">
        <v>8</v>
      </c>
    </row>
  </sheetData>
  <mergeCells count="16">
    <mergeCell ref="A17:A18"/>
    <mergeCell ref="B17:D17"/>
    <mergeCell ref="E17:G17"/>
    <mergeCell ref="H17:J17"/>
    <mergeCell ref="K17:M17"/>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4"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2014-03-07T15:31:39Z</cp:lastPrinted>
  <dcterms:created xsi:type="dcterms:W3CDTF">2012-12-06T16:08:32Z</dcterms:created>
  <dcterms:modified xsi:type="dcterms:W3CDTF">2014-03-07T15:36:11Z</dcterms:modified>
</cp:coreProperties>
</file>