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320" windowHeight="12120" tabRatio="806" firstSheet="4" activeTab="10"/>
  </bookViews>
  <sheets>
    <sheet name="A. Organization Chart" sheetId="23" r:id="rId1"/>
    <sheet name="B. Summ of Req." sheetId="20" r:id="rId2"/>
    <sheet name="B. Summ of Req. by DU" sheetId="4" r:id="rId3"/>
    <sheet name="C. Program Changes by DU (2)" sheetId="19" r:id="rId4"/>
    <sheet name="D. Strategic Goals &amp; Objectives" sheetId="8" r:id="rId5"/>
    <sheet name="E. ATB Justification" sheetId="21" r:id="rId6"/>
    <sheet name="F. 2013 Crosswalk" sheetId="10" r:id="rId7"/>
    <sheet name="G. 2014 Crosswalk" sheetId="11" r:id="rId8"/>
    <sheet name="I. Permanent Positions" sheetId="13" r:id="rId9"/>
    <sheet name="J. Financial Analysis" sheetId="16" r:id="rId10"/>
    <sheet name="K. Summary by OC" sheetId="14" r:id="rId11"/>
    <sheet name="L. Studies" sheetId="24" r:id="rId12"/>
  </sheets>
  <definedNames>
    <definedName name="_11POS_BY_CAT" localSheetId="0">#REF!</definedName>
    <definedName name="_11POS_BY_CAT">#REF!</definedName>
    <definedName name="_1ATTORNEY_SUPP">#REF!</definedName>
    <definedName name="_2ATTORNEY_SUPP" localSheetId="0">#REF!</definedName>
    <definedName name="_2ATTORNEY_SUPP">#REF!</definedName>
    <definedName name="_2GA_ROLLUP">#REF!</definedName>
    <definedName name="_3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0">'A. Organization Chart'!$A$1:$N$29</definedName>
    <definedName name="_xlnm.Print_Area" localSheetId="1">'B. Summ of Req.'!$A$1:$D$36</definedName>
    <definedName name="_xlnm.Print_Area" localSheetId="2">'B. Summ of Req. by DU'!$A$1:$M$32</definedName>
    <definedName name="_xlnm.Print_Area" localSheetId="3">'C. Program Changes by DU (2)'!$A$1:$N$21</definedName>
    <definedName name="_xlnm.Print_Area" localSheetId="4">'D. Strategic Goals &amp; Objectives'!$A$1:$N$36</definedName>
    <definedName name="_xlnm.Print_Area" localSheetId="5">'E. ATB Justification'!$A$1:$G$42</definedName>
    <definedName name="_xlnm.Print_Area" localSheetId="6">'F. 2013 Crosswalk'!$A$1:$U$28</definedName>
    <definedName name="_xlnm.Print_Area" localSheetId="7">'G. 2014 Crosswalk'!$A$1:$L$26</definedName>
    <definedName name="_xlnm.Print_Area" localSheetId="8">'I. Permanent Positions'!$A$1:$J$23</definedName>
    <definedName name="_xlnm.Print_Area" localSheetId="9">'J. Financial Analysis'!$A$1:$O$73</definedName>
    <definedName name="_xlnm.Print_Area" localSheetId="10">'K. Summary by OC'!$A$1:$I$46</definedName>
    <definedName name="_xlnm.Print_Area" localSheetId="11">'L. Studies'!$A$1:$J$16</definedName>
    <definedName name="_xlnm.Print_Area">#REF!</definedName>
    <definedName name="_xlnm.Print_Titles" localSheetId="4">'D. Strategic Goals &amp; Objectives'!$1:$8</definedName>
    <definedName name="_xlnm.Print_Titles" localSheetId="5">'E. ATB Justification'!$1:$6</definedName>
    <definedName name="_xlnm.Print_Titles" localSheetId="9">'J. Financial Analysis'!$1:$5</definedName>
    <definedName name="REIMPRO" localSheetId="0">#REF!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s>
  <calcPr calcId="145621"/>
</workbook>
</file>

<file path=xl/calcChain.xml><?xml version="1.0" encoding="utf-8"?>
<calcChain xmlns="http://schemas.openxmlformats.org/spreadsheetml/2006/main">
  <c r="H33" i="14" l="1"/>
  <c r="F33" i="14"/>
  <c r="D33" i="14"/>
  <c r="B33" i="14"/>
  <c r="B39" i="14" s="1"/>
  <c r="N15" i="8" l="1"/>
  <c r="N14" i="8"/>
  <c r="L15" i="11" l="1"/>
  <c r="M15" i="8" l="1"/>
  <c r="I25" i="14"/>
  <c r="T14" i="10" l="1"/>
  <c r="B17" i="20"/>
  <c r="D17" i="20"/>
  <c r="H15" i="8" l="1"/>
  <c r="L15" i="8"/>
  <c r="G15" i="8"/>
  <c r="F15" i="8"/>
  <c r="E15" i="8"/>
  <c r="D15" i="8"/>
  <c r="C15" i="8"/>
  <c r="C23" i="20" l="1"/>
  <c r="C24" i="20"/>
  <c r="D13" i="20"/>
  <c r="I32" i="14" l="1"/>
  <c r="G23" i="4" l="1"/>
  <c r="F23" i="4"/>
  <c r="E23" i="4"/>
  <c r="D23" i="4"/>
  <c r="C23" i="4"/>
  <c r="B23" i="4"/>
  <c r="J10" i="4"/>
  <c r="I10" i="4"/>
  <c r="H10" i="4"/>
  <c r="G10" i="4"/>
  <c r="F10" i="4"/>
  <c r="E10" i="4"/>
  <c r="D10" i="4"/>
  <c r="C10" i="4"/>
  <c r="B10" i="4"/>
  <c r="C25" i="20"/>
  <c r="U10" i="10" l="1"/>
  <c r="U11" i="10"/>
  <c r="U12" i="10"/>
  <c r="U9" i="10"/>
  <c r="G13" i="10"/>
  <c r="F13" i="10"/>
  <c r="F15" i="10" s="1"/>
  <c r="F20" i="10" s="1"/>
  <c r="E13" i="10"/>
  <c r="C33" i="8"/>
  <c r="D33" i="8"/>
  <c r="E33" i="8"/>
  <c r="F33" i="8"/>
  <c r="G33" i="8"/>
  <c r="H33" i="8"/>
  <c r="I33" i="8"/>
  <c r="J33" i="8"/>
  <c r="K33" i="8"/>
  <c r="L33" i="8"/>
  <c r="C23" i="8"/>
  <c r="I15" i="8"/>
  <c r="J15" i="8"/>
  <c r="K15" i="8"/>
  <c r="C13" i="20"/>
  <c r="B13" i="20"/>
  <c r="C34" i="8" l="1"/>
  <c r="U13" i="10"/>
  <c r="L14" i="11" l="1"/>
  <c r="L12" i="11"/>
  <c r="L11" i="11"/>
  <c r="L10" i="11"/>
  <c r="L9" i="11"/>
  <c r="M13" i="10" l="1"/>
  <c r="L13" i="10"/>
  <c r="L15" i="10" s="1"/>
  <c r="L20" i="10" s="1"/>
  <c r="K13" i="10"/>
  <c r="E11" i="21" l="1"/>
  <c r="F11" i="21"/>
  <c r="G11" i="21"/>
  <c r="E15" i="21"/>
  <c r="F15" i="21"/>
  <c r="G15" i="21"/>
  <c r="E28" i="21"/>
  <c r="F28" i="21"/>
  <c r="E33" i="21"/>
  <c r="F33" i="21"/>
  <c r="G33" i="21"/>
  <c r="E37" i="21"/>
  <c r="F37" i="21"/>
  <c r="G37" i="21"/>
  <c r="E41" i="21"/>
  <c r="F41" i="21"/>
  <c r="E46" i="21"/>
  <c r="F46" i="21"/>
  <c r="G46" i="21"/>
  <c r="E42" i="21" l="1"/>
  <c r="F42" i="21"/>
  <c r="G41" i="21" l="1"/>
  <c r="G28" i="21"/>
  <c r="G42" i="21" l="1"/>
  <c r="D30" i="20"/>
  <c r="C30" i="20"/>
  <c r="B30" i="20"/>
  <c r="D28" i="20"/>
  <c r="C28" i="20"/>
  <c r="B28" i="20"/>
  <c r="D23" i="20"/>
  <c r="D24" i="20" s="1"/>
  <c r="D25" i="20" s="1"/>
  <c r="B23" i="20"/>
  <c r="B24" i="20" s="1"/>
  <c r="B25" i="20" l="1"/>
  <c r="D31" i="20"/>
  <c r="B31" i="20"/>
  <c r="C31" i="20"/>
  <c r="B32" i="20" l="1"/>
  <c r="D32" i="20"/>
  <c r="D34" i="20" s="1"/>
  <c r="C32" i="20"/>
  <c r="D33" i="20" l="1"/>
  <c r="C34" i="20"/>
  <c r="C33" i="20"/>
  <c r="B33" i="20"/>
  <c r="B34" i="20"/>
  <c r="T19" i="10"/>
  <c r="T18" i="10"/>
  <c r="J13" i="10"/>
  <c r="I13" i="10"/>
  <c r="I15" i="10" s="1"/>
  <c r="I20" i="10" s="1"/>
  <c r="H13" i="10"/>
  <c r="K21" i="11" l="1"/>
  <c r="K20" i="11"/>
  <c r="K16" i="11"/>
  <c r="K12" i="11"/>
  <c r="K11" i="11"/>
  <c r="K10" i="11"/>
  <c r="J12" i="11"/>
  <c r="J11" i="11"/>
  <c r="J10" i="11"/>
  <c r="T11" i="10" l="1"/>
  <c r="T12" i="10"/>
  <c r="T10" i="10"/>
  <c r="T9" i="10"/>
  <c r="A22" i="4" l="1"/>
  <c r="B10" i="14" l="1"/>
  <c r="B14" i="14" s="1"/>
  <c r="K9" i="19"/>
  <c r="K9" i="4"/>
  <c r="H22" i="4" l="1"/>
  <c r="H23" i="4" s="1"/>
  <c r="K10" i="4"/>
  <c r="S12" i="10"/>
  <c r="S11" i="10"/>
  <c r="S10" i="10"/>
  <c r="S9" i="10"/>
  <c r="I16" i="13" l="1"/>
  <c r="I15" i="13"/>
  <c r="I14" i="13"/>
  <c r="I13" i="13"/>
  <c r="I12" i="13"/>
  <c r="I11" i="13"/>
  <c r="I10" i="13"/>
  <c r="I9" i="13"/>
  <c r="N20" i="19"/>
  <c r="M20" i="19"/>
  <c r="L20" i="19"/>
  <c r="K20" i="19"/>
  <c r="N19" i="19"/>
  <c r="M19" i="19"/>
  <c r="L19" i="19"/>
  <c r="K19" i="19"/>
  <c r="N18" i="19"/>
  <c r="M18" i="19"/>
  <c r="L18" i="19"/>
  <c r="K18" i="19"/>
  <c r="N17" i="19"/>
  <c r="N21" i="19" s="1"/>
  <c r="M17" i="19"/>
  <c r="L17" i="19"/>
  <c r="L21" i="19" s="1"/>
  <c r="K17" i="19"/>
  <c r="N12" i="19"/>
  <c r="M12" i="19"/>
  <c r="L12" i="19"/>
  <c r="K12" i="19"/>
  <c r="N11" i="19"/>
  <c r="M11" i="19"/>
  <c r="L11" i="19"/>
  <c r="K11" i="19"/>
  <c r="N10" i="19"/>
  <c r="M10" i="19"/>
  <c r="L10" i="19"/>
  <c r="K10" i="19"/>
  <c r="K13" i="19" s="1"/>
  <c r="N9" i="19"/>
  <c r="N13" i="19" s="1"/>
  <c r="M9" i="19"/>
  <c r="M13" i="19" s="1"/>
  <c r="L9" i="19"/>
  <c r="L13" i="19" s="1"/>
  <c r="J21" i="19"/>
  <c r="I21" i="19"/>
  <c r="H21" i="19"/>
  <c r="G21" i="19"/>
  <c r="F21" i="19"/>
  <c r="E21" i="19"/>
  <c r="D21" i="19"/>
  <c r="C21" i="19"/>
  <c r="K21" i="19"/>
  <c r="J13" i="19"/>
  <c r="I13" i="19"/>
  <c r="H13" i="19"/>
  <c r="G13" i="19"/>
  <c r="F13" i="19"/>
  <c r="E13" i="19"/>
  <c r="D13" i="19"/>
  <c r="C13" i="19"/>
  <c r="M21" i="19" l="1"/>
  <c r="O72" i="16"/>
  <c r="O71" i="16"/>
  <c r="O70" i="16"/>
  <c r="O69" i="16"/>
  <c r="O68" i="16"/>
  <c r="O67" i="16"/>
  <c r="O66" i="16"/>
  <c r="O65" i="16"/>
  <c r="O64" i="16"/>
  <c r="O63" i="16"/>
  <c r="O62" i="16"/>
  <c r="O61" i="16"/>
  <c r="O60" i="16"/>
  <c r="O58" i="16"/>
  <c r="M56" i="16"/>
  <c r="L56" i="16"/>
  <c r="L57" i="16" s="1"/>
  <c r="L59" i="16" s="1"/>
  <c r="L73" i="16" s="1"/>
  <c r="K56" i="16"/>
  <c r="K57" i="16" s="1"/>
  <c r="K59" i="16" s="1"/>
  <c r="K73" i="16" s="1"/>
  <c r="J56" i="16"/>
  <c r="I56" i="16"/>
  <c r="H56" i="16"/>
  <c r="H57" i="16" s="1"/>
  <c r="H59" i="16" s="1"/>
  <c r="H73" i="16" s="1"/>
  <c r="G56" i="16"/>
  <c r="G59" i="16" s="1"/>
  <c r="G73" i="16" s="1"/>
  <c r="F56" i="16"/>
  <c r="E56" i="16"/>
  <c r="D56" i="16"/>
  <c r="D57" i="16" s="1"/>
  <c r="D59" i="16" s="1"/>
  <c r="D73" i="16" s="1"/>
  <c r="C56" i="16"/>
  <c r="C57" i="16" s="1"/>
  <c r="C59" i="16" s="1"/>
  <c r="C73" i="16" s="1"/>
  <c r="B56" i="16"/>
  <c r="O55" i="16"/>
  <c r="N55" i="16"/>
  <c r="O54" i="16"/>
  <c r="N54" i="16"/>
  <c r="O53" i="16"/>
  <c r="N53" i="16"/>
  <c r="O52" i="16"/>
  <c r="N52" i="16"/>
  <c r="O51" i="16"/>
  <c r="N51" i="16"/>
  <c r="O50" i="16"/>
  <c r="N50" i="16"/>
  <c r="O49" i="16"/>
  <c r="N49" i="16"/>
  <c r="O48" i="16"/>
  <c r="N48" i="16"/>
  <c r="O47" i="16"/>
  <c r="N47" i="16"/>
  <c r="O46" i="16"/>
  <c r="N46" i="16"/>
  <c r="O45" i="16"/>
  <c r="N45" i="16"/>
  <c r="O44" i="16"/>
  <c r="N44" i="16"/>
  <c r="M21" i="16"/>
  <c r="L21" i="16"/>
  <c r="K21" i="16"/>
  <c r="J21" i="16"/>
  <c r="J22" i="16" s="1"/>
  <c r="I21" i="16"/>
  <c r="H21" i="16"/>
  <c r="G21" i="16"/>
  <c r="F21" i="16"/>
  <c r="E21" i="16"/>
  <c r="E22" i="16" s="1"/>
  <c r="D21" i="16"/>
  <c r="C21" i="16"/>
  <c r="B21" i="16"/>
  <c r="N56" i="16" l="1"/>
  <c r="O56" i="16"/>
  <c r="F22" i="16"/>
  <c r="F24" i="16" s="1"/>
  <c r="F38" i="16" s="1"/>
  <c r="J24" i="16"/>
  <c r="J38" i="16" s="1"/>
  <c r="I22" i="16"/>
  <c r="I24" i="16" s="1"/>
  <c r="I38" i="16" s="1"/>
  <c r="E24" i="16"/>
  <c r="E38" i="16" s="1"/>
  <c r="M24" i="16"/>
  <c r="M38" i="16" s="1"/>
  <c r="D22" i="16"/>
  <c r="D24" i="16" s="1"/>
  <c r="D38" i="16" s="1"/>
  <c r="H22" i="16"/>
  <c r="H24" i="16" s="1"/>
  <c r="H38" i="16" s="1"/>
  <c r="L22" i="16"/>
  <c r="L24" i="16" s="1"/>
  <c r="L38" i="16" s="1"/>
  <c r="B57" i="16"/>
  <c r="B59" i="16" s="1"/>
  <c r="B73" i="16" s="1"/>
  <c r="F57" i="16"/>
  <c r="F59" i="16" s="1"/>
  <c r="F73" i="16" s="1"/>
  <c r="J57" i="16"/>
  <c r="J59" i="16" s="1"/>
  <c r="J73" i="16" s="1"/>
  <c r="B22" i="16"/>
  <c r="C22" i="16"/>
  <c r="C24" i="16" s="1"/>
  <c r="G24" i="16"/>
  <c r="G38" i="16" s="1"/>
  <c r="K22" i="16"/>
  <c r="K24" i="16" s="1"/>
  <c r="K38" i="16" s="1"/>
  <c r="E57" i="16"/>
  <c r="E59" i="16" s="1"/>
  <c r="E73" i="16" s="1"/>
  <c r="I57" i="16"/>
  <c r="I59" i="16" s="1"/>
  <c r="I73" i="16" s="1"/>
  <c r="M59" i="16"/>
  <c r="M73" i="16" s="1"/>
  <c r="I44" i="14"/>
  <c r="I43" i="14"/>
  <c r="H41" i="14"/>
  <c r="O59" i="16" l="1"/>
  <c r="O73" i="16" s="1"/>
  <c r="N57" i="16"/>
  <c r="C38" i="16"/>
  <c r="O57" i="16"/>
  <c r="B24" i="16"/>
  <c r="N59" i="16" s="1"/>
  <c r="I35" i="14"/>
  <c r="I36" i="14"/>
  <c r="I37" i="14"/>
  <c r="I38" i="14"/>
  <c r="I34" i="14"/>
  <c r="B38" i="16" l="1"/>
  <c r="N73" i="16"/>
  <c r="I31" i="14"/>
  <c r="I30" i="14"/>
  <c r="I29" i="14"/>
  <c r="I28" i="14"/>
  <c r="I27" i="14"/>
  <c r="I26" i="14"/>
  <c r="I24" i="14"/>
  <c r="I23" i="14"/>
  <c r="I22" i="14"/>
  <c r="I21" i="14"/>
  <c r="I20" i="14"/>
  <c r="I19" i="14"/>
  <c r="I18" i="14"/>
  <c r="I17" i="14"/>
  <c r="I16" i="14"/>
  <c r="I13" i="14"/>
  <c r="H13" i="14"/>
  <c r="I12" i="14"/>
  <c r="H12" i="14"/>
  <c r="I11" i="14"/>
  <c r="H11" i="14"/>
  <c r="I9" i="14"/>
  <c r="H9" i="14"/>
  <c r="F10" i="14"/>
  <c r="D10" i="14"/>
  <c r="C14" i="14"/>
  <c r="C33" i="14" s="1"/>
  <c r="C39" i="14" s="1"/>
  <c r="I8" i="14"/>
  <c r="H8" i="14"/>
  <c r="G21" i="13"/>
  <c r="F21" i="13"/>
  <c r="E21" i="13"/>
  <c r="D21" i="13"/>
  <c r="C21" i="13"/>
  <c r="B21" i="13"/>
  <c r="J17" i="13"/>
  <c r="H17" i="13"/>
  <c r="I18" i="13" s="1"/>
  <c r="G17" i="13"/>
  <c r="F17" i="13"/>
  <c r="E17" i="13"/>
  <c r="D17" i="13"/>
  <c r="C17" i="13"/>
  <c r="B17" i="13"/>
  <c r="F39" i="14" l="1"/>
  <c r="F14" i="14"/>
  <c r="G14" i="14"/>
  <c r="G33" i="14" s="1"/>
  <c r="G39" i="14" s="1"/>
  <c r="D39" i="14"/>
  <c r="D14" i="14"/>
  <c r="E14" i="14"/>
  <c r="E33" i="14" s="1"/>
  <c r="E39" i="14" s="1"/>
  <c r="I17" i="13"/>
  <c r="I10" i="14"/>
  <c r="I14" i="14" s="1"/>
  <c r="H10" i="14"/>
  <c r="H39" i="14" s="1"/>
  <c r="I20" i="13" l="1"/>
  <c r="I19" i="13"/>
  <c r="I33" i="14"/>
  <c r="I39" i="14" s="1"/>
  <c r="H14" i="14"/>
  <c r="H21" i="13"/>
  <c r="J21" i="13"/>
  <c r="I21" i="13" l="1"/>
  <c r="I13" i="11"/>
  <c r="H13" i="11"/>
  <c r="G13" i="11"/>
  <c r="F13" i="11"/>
  <c r="F17" i="11" s="1"/>
  <c r="F22" i="11" s="1"/>
  <c r="E13" i="11"/>
  <c r="D13" i="11"/>
  <c r="C13" i="11"/>
  <c r="C17" i="11" s="1"/>
  <c r="C22" i="11" s="1"/>
  <c r="B13" i="11"/>
  <c r="K9" i="11"/>
  <c r="J9" i="11"/>
  <c r="P13" i="10"/>
  <c r="O13" i="10"/>
  <c r="O15" i="10" s="1"/>
  <c r="N13" i="10"/>
  <c r="R13" i="10"/>
  <c r="Q13" i="10"/>
  <c r="D13" i="10"/>
  <c r="C13" i="10"/>
  <c r="C15" i="10" s="1"/>
  <c r="C20" i="10" s="1"/>
  <c r="B13" i="10"/>
  <c r="D15" i="11" l="1"/>
  <c r="L13" i="11"/>
  <c r="O20" i="10"/>
  <c r="K13" i="11"/>
  <c r="K17" i="11" s="1"/>
  <c r="K22" i="11" s="1"/>
  <c r="J13" i="11"/>
  <c r="T13" i="10"/>
  <c r="S13" i="10"/>
  <c r="T20" i="10" l="1"/>
  <c r="T15" i="10"/>
  <c r="N28" i="8"/>
  <c r="M28" i="8"/>
  <c r="N27" i="8"/>
  <c r="M27" i="8"/>
  <c r="N26" i="8"/>
  <c r="M26" i="8"/>
  <c r="N25" i="8"/>
  <c r="M25" i="8"/>
  <c r="L23" i="8"/>
  <c r="K23" i="8"/>
  <c r="J23" i="8"/>
  <c r="I23" i="8"/>
  <c r="H23" i="8"/>
  <c r="G23" i="8"/>
  <c r="F23" i="8"/>
  <c r="E23" i="8"/>
  <c r="D23" i="8"/>
  <c r="M18" i="8"/>
  <c r="N18" i="8"/>
  <c r="M19" i="8"/>
  <c r="N19" i="8"/>
  <c r="M20" i="8"/>
  <c r="N20" i="8"/>
  <c r="M21" i="8"/>
  <c r="N21" i="8"/>
  <c r="M22" i="8"/>
  <c r="N22" i="8"/>
  <c r="N17" i="8"/>
  <c r="M17" i="8"/>
  <c r="N12" i="8"/>
  <c r="N11" i="8"/>
  <c r="M33" i="8" l="1"/>
  <c r="N33" i="8"/>
  <c r="M23" i="8"/>
  <c r="D34" i="8"/>
  <c r="L34" i="8"/>
  <c r="E34" i="8"/>
  <c r="I34" i="8"/>
  <c r="F34" i="8"/>
  <c r="J34" i="8"/>
  <c r="N23" i="8"/>
  <c r="G34" i="8"/>
  <c r="K34" i="8"/>
  <c r="L17" i="4"/>
  <c r="I30" i="4" s="1"/>
  <c r="L16" i="4"/>
  <c r="I29" i="4" s="1"/>
  <c r="I28" i="4"/>
  <c r="I27" i="4"/>
  <c r="L12" i="4"/>
  <c r="I25" i="4" s="1"/>
  <c r="G24" i="4"/>
  <c r="F26" i="4"/>
  <c r="F31" i="4" s="1"/>
  <c r="D24" i="4"/>
  <c r="C26" i="4"/>
  <c r="C31" i="4" s="1"/>
  <c r="J11" i="4"/>
  <c r="I13" i="4"/>
  <c r="I18" i="4" s="1"/>
  <c r="G11" i="4"/>
  <c r="F13" i="4"/>
  <c r="D11" i="4"/>
  <c r="C13" i="4"/>
  <c r="C18" i="4" s="1"/>
  <c r="M9" i="4"/>
  <c r="L9" i="4"/>
  <c r="I22" i="4" l="1"/>
  <c r="I23" i="4" s="1"/>
  <c r="L10" i="4"/>
  <c r="J22" i="4"/>
  <c r="J23" i="4" s="1"/>
  <c r="M10" i="4"/>
  <c r="M11" i="4"/>
  <c r="J24" i="4" s="1"/>
  <c r="M34" i="8"/>
  <c r="F18" i="4"/>
  <c r="L18" i="4" s="1"/>
  <c r="I31" i="4" s="1"/>
  <c r="L13" i="4"/>
  <c r="I26" i="4" s="1"/>
  <c r="H34" i="8"/>
  <c r="N10" i="8"/>
  <c r="N34" i="8" s="1"/>
</calcChain>
</file>

<file path=xl/sharedStrings.xml><?xml version="1.0" encoding="utf-8"?>
<sst xmlns="http://schemas.openxmlformats.org/spreadsheetml/2006/main" count="924" uniqueCount="246">
  <si>
    <t>Summary of Requirements</t>
  </si>
  <si>
    <t>Salaries and Expenses</t>
  </si>
  <si>
    <t>(Dollars in Thousands)</t>
  </si>
  <si>
    <t>Direct Pos.</t>
  </si>
  <si>
    <t>Amount</t>
  </si>
  <si>
    <t>Technical Adjustments</t>
  </si>
  <si>
    <t>Transfers:</t>
  </si>
  <si>
    <t>Pay and Benefits</t>
  </si>
  <si>
    <t>Domestic Rent and Facilities</t>
  </si>
  <si>
    <t>Other Adjustments</t>
  </si>
  <si>
    <t>Program Changes</t>
  </si>
  <si>
    <t>Increase 1</t>
  </si>
  <si>
    <t>Increase 2</t>
  </si>
  <si>
    <t>Increase 3</t>
  </si>
  <si>
    <t>Subtotal, Increases</t>
  </si>
  <si>
    <t>Offset 2</t>
  </si>
  <si>
    <t>Offset 3</t>
  </si>
  <si>
    <t>Subtotal, Offsets</t>
  </si>
  <si>
    <t>Total Program Changes</t>
  </si>
  <si>
    <t>end of line</t>
  </si>
  <si>
    <t>end of sheet</t>
  </si>
  <si>
    <t>General Instructions</t>
  </si>
  <si>
    <t>Decision Unit 1</t>
  </si>
  <si>
    <t>Decision Unit 2</t>
  </si>
  <si>
    <t>Decision Unit 3</t>
  </si>
  <si>
    <t>Decision Unit 4</t>
  </si>
  <si>
    <t>Total</t>
  </si>
  <si>
    <t>Reimbursable FTE</t>
  </si>
  <si>
    <t>Other FTE:</t>
  </si>
  <si>
    <t>LEAP</t>
  </si>
  <si>
    <t>Overtime</t>
  </si>
  <si>
    <t>Direct FTE</t>
  </si>
  <si>
    <t>Program Increases</t>
  </si>
  <si>
    <t>Increase 4</t>
  </si>
  <si>
    <t>Total Increases</t>
  </si>
  <si>
    <t>Total Offsets</t>
  </si>
  <si>
    <t>Program Offsets</t>
  </si>
  <si>
    <t>Offset 4</t>
  </si>
  <si>
    <t>Total Program Increases</t>
  </si>
  <si>
    <t>Total Program Offsets</t>
  </si>
  <si>
    <t>Agt./
Atty.</t>
  </si>
  <si>
    <t>Resources by Department of Justice Strategic Goal/Objective</t>
  </si>
  <si>
    <t>Strategic Goal and Strategic Objective</t>
  </si>
  <si>
    <t>Direct Amount</t>
  </si>
  <si>
    <t>Direct/
Reimb FTE</t>
  </si>
  <si>
    <t>Goal 1</t>
  </si>
  <si>
    <t>Prosecute those involved in terrorist acts.</t>
  </si>
  <si>
    <t xml:space="preserve">Prevent Terrorism and Promote the Nation's Security Consistent with the Rule of Law
</t>
  </si>
  <si>
    <t>Goal 2</t>
  </si>
  <si>
    <t>Prevent Crime, Protect the Rights of the American People, and enforce Federal Law</t>
  </si>
  <si>
    <t>Subtotal, Goal 2</t>
  </si>
  <si>
    <t>Subtotal, Goal 1</t>
  </si>
  <si>
    <t>Goal 3</t>
  </si>
  <si>
    <t>Ensure and Support the Fair, Impartial, Efficient, and Transparent Administration of Justice at the Federal, State, Local, Tribal and International Levels.</t>
  </si>
  <si>
    <t>Subtotal, Goal 3</t>
  </si>
  <si>
    <t>TOTAL</t>
  </si>
  <si>
    <t>Subtotal, Technical Adjustments</t>
  </si>
  <si>
    <t>Transfers</t>
  </si>
  <si>
    <t>List and justify each item separately.  Explanation should specifically explains the technical adjustment.</t>
  </si>
  <si>
    <t>List and justify each item separately.  Explanation should specifically explains reason, arithmetic calculations, and the current services to which each transfer applies.</t>
  </si>
  <si>
    <t>Subtotal, Transfers</t>
  </si>
  <si>
    <t>25.6 Medical Care</t>
  </si>
  <si>
    <t xml:space="preserve"> </t>
  </si>
  <si>
    <t>Subtotal, Pay and Benefits</t>
  </si>
  <si>
    <t>Subtotal, Domestic Rent and Facilities</t>
  </si>
  <si>
    <t>Subtotal, Other Adjustments</t>
  </si>
  <si>
    <t>Subtotal, Non-Recur Non-Personnel</t>
  </si>
  <si>
    <t>Reprogramming/Transfers</t>
  </si>
  <si>
    <t xml:space="preserve">Carryover </t>
  </si>
  <si>
    <t>Crosswalk of 2013 Availability</t>
  </si>
  <si>
    <t>Increase/Decrease</t>
  </si>
  <si>
    <t>Reimb. Pos.</t>
  </si>
  <si>
    <t>Detail of Permanent Positions by Category</t>
  </si>
  <si>
    <t>ATBs</t>
  </si>
  <si>
    <t>Category</t>
  </si>
  <si>
    <t>Intelligence Series (132)</t>
  </si>
  <si>
    <t>Clerical and Office Services (300-399)</t>
  </si>
  <si>
    <t>Accounting and Budget (500-599)</t>
  </si>
  <si>
    <t>Attorneys (905)</t>
  </si>
  <si>
    <t>Paralegals / Other Law (900-998)</t>
  </si>
  <si>
    <t>Business &amp; Industry (1100-1199)</t>
  </si>
  <si>
    <t>Information Technology Mgmt  (2210)</t>
  </si>
  <si>
    <t>Security Specialists (080)</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</si>
  <si>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</si>
  <si>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</si>
  <si>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</si>
  <si>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</si>
  <si>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</si>
  <si>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</si>
  <si>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</si>
  <si>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</si>
  <si>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</si>
  <si>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</si>
  <si>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</si>
  <si>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</si>
  <si>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</si>
  <si>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</si>
  <si>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</si>
  <si>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</si>
  <si>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</si>
  <si>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</si>
  <si>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</si>
  <si>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</si>
  <si>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</si>
  <si>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</si>
  <si>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</si>
  <si>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</si>
  <si>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</si>
  <si>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26.0 Supplies and Materials</t>
  </si>
  <si>
    <t>31.0 Equipment</t>
  </si>
  <si>
    <t>32.0 Land and Structures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</si>
  <si>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</si>
  <si>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</si>
  <si>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</si>
  <si>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</si>
  <si>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</si>
  <si>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</si>
  <si>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</si>
  <si>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</si>
  <si>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</si>
  <si>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</si>
  <si>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</si>
  <si>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</si>
  <si>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</si>
  <si>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</si>
  <si>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</si>
  <si>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</si>
  <si>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</si>
  <si>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</si>
  <si>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</si>
  <si>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</si>
  <si>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</si>
  <si>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</si>
  <si>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</si>
  <si>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</si>
  <si>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</si>
  <si>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</si>
  <si>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</si>
  <si>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Total Technical and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</si>
  <si>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</si>
  <si>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</si>
  <si>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</si>
  <si>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</si>
  <si>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</si>
  <si>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</si>
  <si>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</si>
  <si>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</si>
  <si>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</si>
  <si>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</si>
  <si>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</si>
  <si>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</si>
  <si>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</si>
  <si>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</si>
  <si>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t>Recoveries/Refunds</t>
  </si>
  <si>
    <t>Total Program Change Requests</t>
  </si>
  <si>
    <t>11.5 Other Personnel Compensation</t>
  </si>
  <si>
    <t>22.0 Transportation of Things</t>
  </si>
  <si>
    <t>Subtract - Unobligated Balance, Start-of-Year</t>
  </si>
  <si>
    <r>
      <t xml:space="preserve">Insert/delete rows as needed. </t>
    </r>
    <r>
      <rPr>
        <b/>
        <sz val="11"/>
        <color theme="0"/>
        <rFont val="Arial"/>
        <family val="2"/>
      </rPr>
      <t xml:space="preserve"> Make sure total formula includes applicable rows in calculation.</t>
    </r>
  </si>
  <si>
    <t>Do these totals agree with Reimb FTE line in exhibit B by DU?</t>
  </si>
  <si>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$_______is required for this account.</t>
    </r>
  </si>
  <si>
    <t>Reimb. FTE must agree with exhibits B by DU, and H.</t>
  </si>
  <si>
    <t>Est. FTE</t>
  </si>
  <si>
    <t>Total Direct with Rescission</t>
  </si>
  <si>
    <t>Add - Unobligated End-of-Year, Expiring</t>
  </si>
  <si>
    <t>Non-Personnel Related Decreases</t>
  </si>
  <si>
    <t>Subtract - Transfers/Reprogramming</t>
  </si>
  <si>
    <t>Subtract - Recoveries/Refunds</t>
  </si>
  <si>
    <t>2013 Enacted</t>
  </si>
  <si>
    <t xml:space="preserve">  2013 Rescissions (1.877% &amp; 0.2%)</t>
  </si>
  <si>
    <t>FY 2015 Request</t>
  </si>
  <si>
    <t>Total 2013 Enacted (with Rescissions and Sequester)</t>
  </si>
  <si>
    <t>2015 Current Services</t>
  </si>
  <si>
    <t>2015 Total Request</t>
  </si>
  <si>
    <t>2015 Total Request (with Balance Rescission)</t>
  </si>
  <si>
    <t>2013 Enacted with Rescissions and Sequester</t>
  </si>
  <si>
    <t>2015 Technical and Base Adjustments</t>
  </si>
  <si>
    <t>2015 Increases</t>
  </si>
  <si>
    <t>2015 Offsets</t>
  </si>
  <si>
    <t>2015 Request</t>
  </si>
  <si>
    <t>FY 2015 Program Changes by Decision Unit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</si>
  <si>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</si>
  <si>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</si>
  <si>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</si>
  <si>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</si>
  <si>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</si>
  <si>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t>List and justify each item separately.  Explanation should specifically explains reason and arithmetic calculations to which each Decrease applies.</t>
  </si>
  <si>
    <r>
      <t xml:space="preserve">2013 Appropriation Enacted w/o Balance Rescission </t>
    </r>
    <r>
      <rPr>
        <b/>
        <vertAlign val="superscript"/>
        <sz val="11"/>
        <color theme="1"/>
        <rFont val="Arial"/>
        <family val="2"/>
      </rPr>
      <t>1</t>
    </r>
  </si>
  <si>
    <t>Footnotes:</t>
  </si>
  <si>
    <t>2013 Hurricane Sandy Supplemental</t>
  </si>
  <si>
    <t>Prevent, disrupt, and defeat terrorist operations before they occur by integrating intelligence and law enforcement efforts to achieve a coordinated response to terrorist threats</t>
  </si>
  <si>
    <t>Investigate and prosecute espionage activity against the United States, strengthen partnerships with potential targets of intelligence intrusions, and proactively prevent insider threats</t>
  </si>
  <si>
    <t>Combat cyber-based threats and attacks through the use of all available tools, strong public-private partnerships, and the investigation and prosecution of cyber threat actors</t>
  </si>
  <si>
    <t>Combat the threat, incidence, and prevalence of violent crime by leveraging strategic partnerships to investigate, arrest, and prosecute violent offenders and illegal firearms traffickers</t>
  </si>
  <si>
    <t xml:space="preserve">Prevent and intervene in crimes against vulnerable populations and uphold the rights of, and improve services to America’s crime victims </t>
  </si>
  <si>
    <t>Disrupt and dismantle major drug trafficking organizations to combat the threat, trafficking, and use of illegal drugs and the diversion of licit drugs</t>
  </si>
  <si>
    <t>Investigate and prosecute corruption, economic crimes, and transnational organized crime</t>
  </si>
  <si>
    <t xml:space="preserve">Promote and protect American civil rights by preventing and prosecuting discriminatory practices </t>
  </si>
  <si>
    <t>Protect the federal fisc and defend the interests of the United States</t>
  </si>
  <si>
    <t>Promote and strengthen relationships and strategies for the administration of justice with law enforcement agencies, organizations, prosecutors, and defenders, through innovative leadership and programs</t>
  </si>
  <si>
    <t>Protect judges, witnesses, and other participants in federal proceedings by anticipating, deterring, and investigating threats of violence</t>
  </si>
  <si>
    <t>Provide safe, secure, humane, and cost effective confinement and transportation of federal detainees and inmates</t>
  </si>
  <si>
    <t>Reform and strengthen America’s criminal justice system by targeting only the most serious offenses for federal prosecution, expanding the use of diversion programs, and aiding inmates in reentering society</t>
  </si>
  <si>
    <t>Apprehend fugitives to ensure their appearance for federal judicial proceedings or confinement</t>
  </si>
  <si>
    <t>Prevent and respond to genocide and mass atrocities and ensure that perpetrators of such crimes are held accountable in the United States, and if appropriate, their home countries</t>
  </si>
  <si>
    <t xml:space="preserve">Adjudicate all immigration cases promptly and impartially in accordance with due process </t>
  </si>
  <si>
    <t>Strengthen the government-to-government relationship between tribes and the United States, improve public safety in Indian Country, and honor treaty and trust responsibilities through consistent, coordinated policies, activities, and litigation</t>
  </si>
  <si>
    <t>Supplementals</t>
  </si>
  <si>
    <t>1) The 2013 Enacted appropriation includes the 2 across-the-board rescissions of 1.877% and 0.2%</t>
  </si>
  <si>
    <t xml:space="preserve">  2013 Sequester</t>
  </si>
  <si>
    <t>2013 Balance Rescission</t>
  </si>
  <si>
    <t>2014 Balance Rescission</t>
  </si>
  <si>
    <t>Direct Positions</t>
  </si>
  <si>
    <t>FTE</t>
  </si>
  <si>
    <t>Note: The FTE for FY 2013 is actual and for FY 2014 and FY 2015 is estimated.</t>
  </si>
  <si>
    <t>Location of Description in Narrative</t>
  </si>
  <si>
    <t>2013 Enacted with Rescissions &amp; Sequestration</t>
  </si>
  <si>
    <t>2014 Enacted</t>
  </si>
  <si>
    <t>Total 2014 Enacted (with Balance Rescission)</t>
  </si>
  <si>
    <t>FY 2014 Enacted</t>
  </si>
  <si>
    <t>A: Organizational Chart</t>
  </si>
  <si>
    <t>2012 template</t>
  </si>
  <si>
    <t>FY 2011 CJ Submission</t>
  </si>
  <si>
    <t>2014 - 2015 Total Change</t>
  </si>
  <si>
    <t>Program Offset - Miscellaneous Program and Administrative Reductions</t>
  </si>
  <si>
    <t>National Security Division</t>
  </si>
  <si>
    <t>Miscellaneous Program and Administrative Reductions</t>
  </si>
  <si>
    <t>32.0 Leasehold Improvements</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</si>
  <si>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t>
    </r>
    <r>
      <rPr>
        <u/>
        <sz val="9"/>
        <color theme="1"/>
        <rFont val="Arial"/>
        <family val="2"/>
      </rPr>
      <t>1,346</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</si>
  <si>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t>
    </r>
    <r>
      <rPr>
        <u/>
        <sz val="9"/>
        <color theme="1"/>
        <rFont val="Arial"/>
        <family val="2"/>
      </rPr>
      <t>2,000</t>
    </r>
    <r>
      <rPr>
        <sz val="9"/>
        <color theme="1"/>
        <rFont val="Arial"/>
        <family val="2"/>
      </rPr>
      <t xml:space="preserve"> is required to meet these commitments.</t>
    </r>
  </si>
  <si>
    <r>
      <t xml:space="preserve">2015 Pay Raise:
</t>
    </r>
    <r>
      <rPr>
        <sz val="9"/>
        <color theme="1"/>
        <rFont val="Arial"/>
        <family val="2"/>
      </rPr>
      <t>This request provides for a proposed 1 percent pay raise to be effective in January of 2015.  The amount request, $</t>
    </r>
    <r>
      <rPr>
        <u/>
        <sz val="9"/>
        <color theme="1"/>
        <rFont val="Arial"/>
        <family val="2"/>
      </rPr>
      <t>395,000</t>
    </r>
    <r>
      <rPr>
        <sz val="9"/>
        <color theme="1"/>
        <rFont val="Arial"/>
        <family val="2"/>
      </rPr>
      <t>, represents the pay amounts for 3/4 of the fiscal year plus appropriate benefits ($</t>
    </r>
    <r>
      <rPr>
        <u/>
        <sz val="9"/>
        <color theme="1"/>
        <rFont val="Arial"/>
        <family val="2"/>
      </rPr>
      <t>284,400</t>
    </r>
    <r>
      <rPr>
        <sz val="9"/>
        <color theme="1"/>
        <rFont val="Arial"/>
        <family val="2"/>
      </rPr>
      <t xml:space="preserve"> for pay and $</t>
    </r>
    <r>
      <rPr>
        <u/>
        <sz val="9"/>
        <color theme="1"/>
        <rFont val="Arial"/>
        <family val="2"/>
      </rPr>
      <t>110,600</t>
    </r>
    <r>
      <rPr>
        <sz val="9"/>
        <color theme="1"/>
        <rFont val="Arial"/>
        <family val="2"/>
      </rPr>
      <t xml:space="preserve"> for benefits.)</t>
    </r>
  </si>
  <si>
    <r>
      <rPr>
        <u/>
        <sz val="9"/>
        <color theme="1"/>
        <rFont val="Arial"/>
        <family val="2"/>
      </rPr>
      <t>Employee Compensation Fund:</t>
    </r>
    <r>
      <rPr>
        <sz val="9"/>
        <color theme="1"/>
        <rFont val="Arial"/>
        <family val="2"/>
      </rPr>
      <t xml:space="preserve">
The $</t>
    </r>
    <r>
      <rPr>
        <u/>
        <sz val="9"/>
        <color theme="1"/>
        <rFont val="Arial"/>
        <family val="2"/>
      </rPr>
      <t>1,000</t>
    </r>
    <r>
      <rPr>
        <sz val="9"/>
        <color theme="1"/>
        <rFont val="Arial"/>
        <family val="2"/>
      </rPr>
      <t xml:space="preserve"> request reflects anticipated changes in payments to the Department of Labor for injury benefits under the Federal Employee Compensation Act.</t>
    </r>
  </si>
  <si>
    <r>
      <t>Health Insurance:</t>
    </r>
    <r>
      <rPr>
        <sz val="9"/>
        <color theme="1"/>
        <rFont val="Arial"/>
        <family val="2"/>
      </rPr>
      <t xml:space="preserve">
Effective January 2015, the component's contribution to Federal employees' health insurance increases by 3.6 percent.  Applied against the 2014 estimate of $</t>
    </r>
    <r>
      <rPr>
        <u/>
        <sz val="9"/>
        <color theme="1"/>
        <rFont val="Arial"/>
        <family val="2"/>
      </rPr>
      <t>2,173,000</t>
    </r>
    <r>
      <rPr>
        <sz val="9"/>
        <color theme="1"/>
        <rFont val="Arial"/>
        <family val="2"/>
      </rPr>
      <t>, the additional amount required is $</t>
    </r>
    <r>
      <rPr>
        <u/>
        <sz val="9"/>
        <color theme="1"/>
        <rFont val="Arial"/>
        <family val="2"/>
      </rPr>
      <t>79,000</t>
    </r>
    <r>
      <rPr>
        <sz val="9"/>
        <color theme="1"/>
        <rFont val="Arial"/>
        <family val="2"/>
      </rPr>
      <t>.</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</si>
  <si>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t>
    </r>
    <r>
      <rPr>
        <u/>
        <sz val="9"/>
        <color theme="1"/>
        <rFont val="Arial"/>
        <family val="2"/>
      </rPr>
      <t>40,000</t>
    </r>
    <r>
      <rPr>
        <sz val="9"/>
        <color theme="1"/>
        <rFont val="Arial"/>
        <family val="2"/>
      </rPr>
      <t xml:space="preserve"> is necessary to meet our increased retirement obligations as a result of this conversion.</t>
    </r>
  </si>
  <si>
    <r>
      <t>Annualization of New Positions Approved in 2014</t>
    </r>
    <r>
      <rPr>
        <sz val="9"/>
        <color theme="1"/>
        <rFont val="Arial"/>
        <family val="2"/>
      </rPr>
      <t xml:space="preserve">:
</t>
    </r>
    <r>
      <rPr>
        <b/>
        <sz val="9"/>
        <color theme="1"/>
        <rFont val="Arial"/>
        <family val="2"/>
      </rPr>
      <t>Personnel:</t>
    </r>
    <r>
      <rPr>
        <sz val="9"/>
        <color theme="1"/>
        <rFont val="Arial"/>
        <family val="2"/>
      </rPr>
      <t xml:space="preserve">
This provides for the annualization of </t>
    </r>
    <r>
      <rPr>
        <u/>
        <sz val="9"/>
        <color theme="1"/>
        <rFont val="Arial"/>
        <family val="2"/>
      </rPr>
      <t>19</t>
    </r>
    <r>
      <rPr>
        <sz val="9"/>
        <color theme="1"/>
        <rFont val="Arial"/>
        <family val="2"/>
      </rPr>
      <t xml:space="preserve"> new positions appropriated in 2014.  </t>
    </r>
  </si>
  <si>
    <t>DELETE</t>
  </si>
  <si>
    <t>Carryover:  NSD carried over $6,179,000 for IT related projects.</t>
  </si>
  <si>
    <t>Annualization of 2014 Approved Positions:</t>
  </si>
  <si>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t>
    </r>
    <r>
      <rPr>
        <u/>
        <sz val="9"/>
        <color theme="1"/>
        <rFont val="Arial"/>
        <family val="2"/>
      </rPr>
      <t>118,000</t>
    </r>
    <r>
      <rPr>
        <sz val="9"/>
        <color theme="1"/>
        <rFont val="Arial"/>
        <family val="2"/>
      </rPr>
      <t>, represents the pay amounts for 1/4 of the fiscal year plus appropriate benefits ($</t>
    </r>
    <r>
      <rPr>
        <u/>
        <sz val="9"/>
        <color theme="1"/>
        <rFont val="Arial"/>
        <family val="2"/>
      </rPr>
      <t>84,960</t>
    </r>
    <r>
      <rPr>
        <sz val="9"/>
        <color theme="1"/>
        <rFont val="Arial"/>
        <family val="2"/>
      </rPr>
      <t xml:space="preserve"> for pay and $</t>
    </r>
    <r>
      <rPr>
        <u/>
        <sz val="9"/>
        <color theme="1"/>
        <rFont val="Arial"/>
        <family val="2"/>
      </rPr>
      <t>33,040</t>
    </r>
    <r>
      <rPr>
        <sz val="9"/>
        <color theme="1"/>
        <rFont val="Arial"/>
        <family val="2"/>
      </rPr>
      <t xml:space="preserve"> for benefits).</t>
    </r>
  </si>
  <si>
    <t>1.4</t>
  </si>
  <si>
    <t>Recoveries/Refunds:  NSD has a recovery of $48,000.</t>
  </si>
  <si>
    <r>
      <rPr>
        <u/>
        <sz val="9"/>
        <color theme="1"/>
        <rFont val="Arial"/>
        <family val="2"/>
      </rPr>
      <t xml:space="preserve">FERS Regular/Law Enforcement Retirement Contribution:
</t>
    </r>
    <r>
      <rPr>
        <sz val="9"/>
        <color theme="1"/>
        <rFont val="Arial"/>
        <family val="2"/>
      </rPr>
      <t>Effective October 1, 2014 (FY 2015), the new agency contribution rates of 13.2% (up from the current 11.9%, or an increase of 1.3%) and 28.8% for law enforcement personnel (up from the current 26.3%, or an increase of 2.5%).  The amount requested, $</t>
    </r>
    <r>
      <rPr>
        <u/>
        <sz val="9"/>
        <color theme="1"/>
        <rFont val="Arial"/>
        <family val="2"/>
      </rPr>
      <t>474,000</t>
    </r>
    <r>
      <rPr>
        <sz val="9"/>
        <color theme="1"/>
        <rFont val="Arial"/>
        <family val="2"/>
      </rPr>
      <t xml:space="preserve">, represents the funds needed to cover this increase. </t>
    </r>
  </si>
  <si>
    <t>Page 34</t>
  </si>
  <si>
    <t>Status of Congressionally Requested Studies, Reports, and Evaluations</t>
  </si>
  <si>
    <t>1.  NSD will take the lead on the FY 2014 Department of Justice Reporting Requirement, House Report, Title II, Page 33, Number 54, Terrorist Finance Cases.  Target response to Committee  May 18, 2014.</t>
  </si>
  <si>
    <r>
      <t xml:space="preserve">Transfer/Carryover/Recovery:  </t>
    </r>
    <r>
      <rPr>
        <sz val="11"/>
        <color theme="1"/>
        <rFont val="Arial"/>
        <family val="2"/>
      </rPr>
      <t>FY 2014 funds totaling $9,254,000 represents a $4,500,000 transfer from NSD's prior year expired balances to its no-year account, 4,678,000 carryover for IT related projects, and $76,000 in recoveries.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</si>
</sst>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b/>
      <vertAlign val="superscript"/>
      <sz val="11"/>
      <color theme="1"/>
      <name val="Arial"/>
      <family val="2"/>
    </font>
    <font>
      <sz val="10"/>
      <name val="Arial"/>
      <family val="2"/>
    </font>
    <font>
      <sz val="12"/>
      <name val="Arial"/>
      <family val="2"/>
    </font>
    <font>
      <sz val="9"/>
      <color rgb="FF1F497D"/>
      <name val="Arial"/>
      <family val="2"/>
    </font>
    <font>
      <b/>
      <sz val="12"/>
      <name val="Arial"/>
      <family val="2"/>
    </font>
    <font>
      <sz val="12"/>
      <name val="Arial"/>
      <family val="2"/>
    </font>
    <font>
      <b/>
      <sz val="16"/>
      <name val="Times New Roman"/>
      <family val="1"/>
    </font>
    <font>
      <sz val="8"/>
      <color indexed="9"/>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
      <sz val="11"/>
      <color rgb="FFFF0000"/>
      <name val="Arial"/>
      <family val="2"/>
    </font>
    <font>
      <sz val="10"/>
      <color rgb="FFFF0000"/>
      <name val="Arial"/>
      <family val="2"/>
    </font>
    <font>
      <sz val="8"/>
      <color theme="0"/>
      <name val="Arial"/>
      <family val="2"/>
    </font>
    <font>
      <b/>
      <sz val="16"/>
      <name val="Arial"/>
      <family val="2"/>
    </font>
    <font>
      <b/>
      <u/>
      <sz val="12"/>
      <name val="Arial"/>
      <family val="2"/>
    </font>
    <font>
      <u/>
      <sz val="16"/>
      <name val="Arial"/>
      <family val="2"/>
    </font>
    <font>
      <b/>
      <sz val="12"/>
      <color theme="0"/>
      <name val="Arial"/>
      <family val="2"/>
    </font>
    <font>
      <sz val="8"/>
      <color theme="0" tint="-4.9989318521683403E-2"/>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10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thin">
        <color auto="1"/>
      </top>
      <bottom style="dashed">
        <color theme="0" tint="-0.14996795556505021"/>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style="dashed">
        <color theme="0" tint="-0.14996795556505021"/>
      </top>
      <bottom/>
      <diagonal/>
    </border>
    <border>
      <left/>
      <right/>
      <top/>
      <bottom style="thin">
        <color auto="1"/>
      </bottom>
      <diagonal/>
    </border>
    <border>
      <left style="thin">
        <color indexed="64"/>
      </left>
      <right/>
      <top/>
      <bottom style="medium">
        <color auto="1"/>
      </bottom>
      <diagonal/>
    </border>
    <border>
      <left style="thin">
        <color auto="1"/>
      </left>
      <right/>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s>
  <cellStyleXfs count="23">
    <xf numFmtId="0" fontId="0" fillId="0" borderId="0"/>
    <xf numFmtId="43" fontId="14" fillId="0" borderId="0" applyFont="0" applyFill="0" applyBorder="0" applyAlignment="0" applyProtection="0"/>
    <xf numFmtId="0" fontId="36"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37" fillId="0" borderId="0"/>
    <xf numFmtId="0" fontId="37" fillId="0" borderId="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37" fillId="0" borderId="0"/>
    <xf numFmtId="0" fontId="40" fillId="0" borderId="0"/>
    <xf numFmtId="0" fontId="36" fillId="0" borderId="0"/>
    <xf numFmtId="0" fontId="36" fillId="0" borderId="0"/>
  </cellStyleXfs>
  <cellXfs count="425">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4" xfId="0" applyFont="1" applyBorder="1" applyAlignment="1">
      <alignment horizontal="center" vertical="top" wrapText="1"/>
    </xf>
    <xf numFmtId="0" fontId="13" fillId="0" borderId="10" xfId="0" applyFont="1" applyBorder="1" applyAlignment="1">
      <alignment horizontal="left" indent="3"/>
    </xf>
    <xf numFmtId="0" fontId="18" fillId="0" borderId="16" xfId="0" applyFont="1" applyBorder="1" applyAlignment="1">
      <alignment horizontal="right"/>
    </xf>
    <xf numFmtId="0" fontId="13" fillId="0" borderId="17" xfId="0" applyFont="1" applyBorder="1" applyAlignment="1">
      <alignment horizontal="left" indent="3"/>
    </xf>
    <xf numFmtId="0" fontId="13" fillId="0" borderId="18" xfId="0" applyFont="1" applyBorder="1"/>
    <xf numFmtId="0" fontId="13" fillId="0" borderId="19" xfId="0" applyFont="1" applyBorder="1"/>
    <xf numFmtId="0" fontId="13" fillId="0" borderId="20" xfId="0" applyFont="1" applyBorder="1" applyAlignment="1">
      <alignment horizontal="left" indent="3"/>
    </xf>
    <xf numFmtId="0" fontId="13" fillId="0" borderId="20" xfId="0" applyFont="1" applyBorder="1" applyAlignment="1">
      <alignment horizontal="left" indent="5"/>
    </xf>
    <xf numFmtId="0" fontId="13" fillId="0" borderId="23" xfId="0" applyFont="1" applyBorder="1" applyAlignment="1">
      <alignment horizontal="left" indent="5"/>
    </xf>
    <xf numFmtId="0" fontId="13" fillId="0" borderId="6" xfId="0" applyFont="1" applyBorder="1" applyAlignment="1">
      <alignment horizontal="left" indent="3"/>
    </xf>
    <xf numFmtId="0" fontId="12" fillId="0" borderId="1" xfId="0" applyFont="1" applyBorder="1" applyAlignment="1">
      <alignment horizontal="center" vertical="top" wrapText="1"/>
    </xf>
    <xf numFmtId="0" fontId="18" fillId="0" borderId="0" xfId="0" applyFont="1" applyAlignment="1"/>
    <xf numFmtId="0" fontId="12" fillId="0" borderId="0" xfId="0" applyFont="1"/>
    <xf numFmtId="0" fontId="18" fillId="0" borderId="6" xfId="0" applyFont="1" applyBorder="1" applyAlignment="1">
      <alignment horizontal="right"/>
    </xf>
    <xf numFmtId="0" fontId="18" fillId="0" borderId="31" xfId="0" applyFont="1" applyBorder="1" applyAlignment="1">
      <alignment horizontal="right"/>
    </xf>
    <xf numFmtId="0" fontId="12" fillId="0" borderId="17" xfId="0" applyFont="1" applyBorder="1" applyAlignment="1">
      <alignment horizontal="left" indent="3"/>
    </xf>
    <xf numFmtId="0" fontId="12" fillId="0" borderId="20" xfId="0" applyFont="1" applyBorder="1" applyAlignment="1">
      <alignment horizontal="left" indent="3"/>
    </xf>
    <xf numFmtId="0" fontId="12" fillId="0" borderId="36" xfId="0" applyFont="1" applyBorder="1" applyAlignment="1">
      <alignment horizontal="left" indent="3"/>
    </xf>
    <xf numFmtId="0" fontId="12" fillId="0" borderId="0" xfId="0" applyFont="1" applyAlignment="1">
      <alignment vertical="top" wrapText="1"/>
    </xf>
    <xf numFmtId="0" fontId="12" fillId="0" borderId="0" xfId="0" applyFont="1" applyAlignment="1">
      <alignment vertical="top"/>
    </xf>
    <xf numFmtId="0" fontId="12" fillId="0" borderId="14" xfId="0" applyFont="1" applyBorder="1" applyAlignment="1">
      <alignment horizontal="center" vertical="top" wrapText="1"/>
    </xf>
    <xf numFmtId="3" fontId="13" fillId="0" borderId="21" xfId="0" applyNumberFormat="1" applyFont="1" applyBorder="1"/>
    <xf numFmtId="3" fontId="13" fillId="0" borderId="21" xfId="1" applyNumberFormat="1" applyFont="1" applyBorder="1"/>
    <xf numFmtId="3" fontId="12" fillId="0" borderId="21" xfId="0" applyNumberFormat="1" applyFont="1" applyBorder="1"/>
    <xf numFmtId="3" fontId="12" fillId="0" borderId="22" xfId="0" applyNumberFormat="1" applyFont="1" applyBorder="1"/>
    <xf numFmtId="3" fontId="18" fillId="0" borderId="38" xfId="0" applyNumberFormat="1" applyFont="1" applyBorder="1"/>
    <xf numFmtId="3" fontId="18" fillId="0" borderId="39" xfId="0" applyNumberFormat="1" applyFont="1" applyBorder="1"/>
    <xf numFmtId="0" fontId="18" fillId="0" borderId="37" xfId="0" applyFont="1" applyBorder="1" applyAlignment="1">
      <alignment horizontal="right"/>
    </xf>
    <xf numFmtId="0" fontId="18" fillId="0" borderId="44" xfId="0" applyFont="1" applyBorder="1" applyAlignment="1">
      <alignment vertical="top"/>
    </xf>
    <xf numFmtId="0" fontId="13" fillId="0" borderId="45" xfId="0" applyFont="1" applyBorder="1" applyAlignment="1">
      <alignment vertical="top"/>
    </xf>
    <xf numFmtId="0" fontId="13" fillId="0" borderId="46" xfId="0" applyFont="1" applyBorder="1"/>
    <xf numFmtId="0" fontId="13" fillId="0" borderId="47" xfId="0" applyFont="1" applyBorder="1"/>
    <xf numFmtId="0" fontId="18" fillId="0" borderId="31" xfId="0" applyFont="1" applyBorder="1" applyAlignment="1">
      <alignment horizontal="center"/>
    </xf>
    <xf numFmtId="3" fontId="18" fillId="0" borderId="7" xfId="0" applyNumberFormat="1" applyFont="1" applyBorder="1"/>
    <xf numFmtId="0" fontId="15" fillId="0" borderId="0" xfId="0" applyFont="1" applyBorder="1" applyAlignment="1"/>
    <xf numFmtId="0" fontId="18" fillId="0" borderId="29" xfId="0" applyFont="1" applyBorder="1" applyAlignment="1">
      <alignment vertical="top" wrapText="1"/>
    </xf>
    <xf numFmtId="0" fontId="12" fillId="0" borderId="30" xfId="0" applyFont="1" applyBorder="1" applyAlignment="1">
      <alignment vertical="top"/>
    </xf>
    <xf numFmtId="0" fontId="18" fillId="0" borderId="37" xfId="0" applyFont="1" applyBorder="1" applyAlignment="1">
      <alignment horizontal="right" vertical="top"/>
    </xf>
    <xf numFmtId="0" fontId="15" fillId="0" borderId="0" xfId="0" applyFont="1" applyAlignment="1">
      <alignment horizontal="center"/>
    </xf>
    <xf numFmtId="0" fontId="22" fillId="0" borderId="34" xfId="0" applyFont="1" applyBorder="1" applyAlignment="1">
      <alignment vertical="center" wrapText="1"/>
    </xf>
    <xf numFmtId="0" fontId="25" fillId="0" borderId="0" xfId="0" applyFont="1" applyAlignment="1"/>
    <xf numFmtId="0" fontId="23" fillId="0" borderId="0" xfId="0" applyFont="1"/>
    <xf numFmtId="0" fontId="22" fillId="0" borderId="49" xfId="0" applyFont="1" applyBorder="1" applyAlignment="1">
      <alignment vertical="top"/>
    </xf>
    <xf numFmtId="0" fontId="23" fillId="0" borderId="45" xfId="0" applyFont="1" applyBorder="1" applyAlignment="1">
      <alignment vertical="top"/>
    </xf>
    <xf numFmtId="0" fontId="23" fillId="0" borderId="46" xfId="0" applyFont="1" applyBorder="1"/>
    <xf numFmtId="0" fontId="22" fillId="0" borderId="44" xfId="0" applyFont="1" applyBorder="1" applyAlignment="1">
      <alignment vertical="top"/>
    </xf>
    <xf numFmtId="0" fontId="25" fillId="0" borderId="0" xfId="0" applyFont="1"/>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18" xfId="0" applyFont="1" applyBorder="1"/>
    <xf numFmtId="3" fontId="23" fillId="0" borderId="21" xfId="0" applyNumberFormat="1" applyFont="1" applyBorder="1"/>
    <xf numFmtId="3" fontId="22" fillId="0" borderId="38" xfId="0" applyNumberFormat="1" applyFont="1" applyBorder="1"/>
    <xf numFmtId="3" fontId="23" fillId="0" borderId="18" xfId="0" applyNumberFormat="1" applyFont="1" applyBorder="1"/>
    <xf numFmtId="0" fontId="23" fillId="0" borderId="44" xfId="0" applyFont="1" applyBorder="1" applyAlignment="1">
      <alignment vertical="top"/>
    </xf>
    <xf numFmtId="3" fontId="22" fillId="0" borderId="21" xfId="0" applyNumberFormat="1" applyFont="1" applyBorder="1"/>
    <xf numFmtId="0" fontId="23" fillId="0" borderId="32" xfId="0" applyFont="1" applyBorder="1"/>
    <xf numFmtId="0" fontId="23" fillId="0" borderId="53" xfId="0" applyFont="1" applyBorder="1" applyAlignment="1">
      <alignment vertical="top"/>
    </xf>
    <xf numFmtId="3" fontId="22" fillId="0" borderId="52" xfId="0" applyNumberFormat="1" applyFont="1" applyBorder="1"/>
    <xf numFmtId="0" fontId="23" fillId="0" borderId="49" xfId="0" applyFont="1" applyBorder="1" applyAlignment="1">
      <alignment vertical="top"/>
    </xf>
    <xf numFmtId="0" fontId="23" fillId="0" borderId="48" xfId="0" applyFont="1" applyBorder="1" applyAlignment="1">
      <alignment vertical="top"/>
    </xf>
    <xf numFmtId="3" fontId="22" fillId="0" borderId="56" xfId="0" applyNumberFormat="1" applyFont="1" applyBorder="1"/>
    <xf numFmtId="0" fontId="22" fillId="0" borderId="3" xfId="0" applyFont="1" applyBorder="1" applyAlignment="1">
      <alignment horizontal="center" vertical="center" wrapText="1"/>
    </xf>
    <xf numFmtId="0" fontId="23" fillId="0" borderId="19" xfId="0" applyFont="1" applyBorder="1"/>
    <xf numFmtId="3" fontId="23" fillId="0" borderId="22" xfId="0" applyNumberFormat="1" applyFont="1" applyBorder="1"/>
    <xf numFmtId="3" fontId="22" fillId="0" borderId="39" xfId="0" applyNumberFormat="1" applyFont="1" applyBorder="1"/>
    <xf numFmtId="3" fontId="23" fillId="0" borderId="19" xfId="0" applyNumberFormat="1" applyFont="1" applyBorder="1"/>
    <xf numFmtId="3" fontId="22" fillId="0" borderId="57" xfId="0" applyNumberFormat="1" applyFont="1" applyBorder="1"/>
    <xf numFmtId="3" fontId="22" fillId="0" borderId="58" xfId="0" applyNumberFormat="1" applyFont="1" applyBorder="1"/>
    <xf numFmtId="0" fontId="15" fillId="0" borderId="0" xfId="0" applyFont="1"/>
    <xf numFmtId="0" fontId="27" fillId="0" borderId="0" xfId="0" applyFont="1"/>
    <xf numFmtId="0" fontId="15" fillId="0" borderId="34" xfId="0" applyFont="1" applyBorder="1" applyAlignment="1"/>
    <xf numFmtId="0" fontId="19" fillId="0" borderId="0" xfId="0" applyFont="1" applyAlignment="1"/>
    <xf numFmtId="0" fontId="12" fillId="0" borderId="0" xfId="0" applyFont="1" applyAlignment="1">
      <alignment horizontal="left" indent="2"/>
    </xf>
    <xf numFmtId="0" fontId="11" fillId="0" borderId="1" xfId="0" applyFont="1" applyBorder="1" applyAlignment="1">
      <alignment horizontal="center" vertical="top" wrapText="1"/>
    </xf>
    <xf numFmtId="0" fontId="18" fillId="0" borderId="0" xfId="0" applyFont="1" applyBorder="1" applyAlignment="1">
      <alignment horizontal="center" vertical="center" wrapText="1"/>
    </xf>
    <xf numFmtId="0" fontId="11" fillId="0" borderId="14" xfId="0" applyFont="1" applyBorder="1" applyAlignment="1">
      <alignment horizontal="center" vertical="top" wrapText="1"/>
    </xf>
    <xf numFmtId="0" fontId="13" fillId="0" borderId="49" xfId="0" applyFont="1" applyBorder="1"/>
    <xf numFmtId="0" fontId="13" fillId="0" borderId="45" xfId="0" applyFont="1" applyBorder="1"/>
    <xf numFmtId="0" fontId="13" fillId="0" borderId="49" xfId="0" applyFont="1" applyBorder="1" applyAlignment="1">
      <alignment horizontal="left" indent="1"/>
    </xf>
    <xf numFmtId="0" fontId="13" fillId="0" borderId="45" xfId="0" applyFont="1" applyBorder="1" applyAlignment="1">
      <alignment horizontal="left" indent="1"/>
    </xf>
    <xf numFmtId="0" fontId="18" fillId="0" borderId="9" xfId="0" applyFont="1" applyBorder="1" applyAlignment="1">
      <alignment horizontal="center"/>
    </xf>
    <xf numFmtId="0" fontId="11" fillId="0" borderId="17" xfId="0" applyFont="1" applyBorder="1" applyAlignment="1">
      <alignment horizontal="left" indent="2"/>
    </xf>
    <xf numFmtId="0" fontId="11" fillId="0" borderId="20" xfId="0" applyFont="1" applyBorder="1" applyAlignment="1">
      <alignment horizontal="left" indent="2"/>
    </xf>
    <xf numFmtId="0" fontId="28" fillId="0" borderId="20" xfId="0" applyFont="1" applyBorder="1" applyAlignment="1">
      <alignment horizontal="left" indent="8"/>
    </xf>
    <xf numFmtId="0" fontId="18" fillId="0" borderId="20" xfId="0" applyFont="1" applyBorder="1"/>
    <xf numFmtId="0" fontId="18" fillId="0" borderId="20" xfId="0" applyFont="1" applyBorder="1" applyAlignment="1">
      <alignment horizontal="center"/>
    </xf>
    <xf numFmtId="0" fontId="18" fillId="0" borderId="64" xfId="0" applyFont="1" applyBorder="1" applyAlignment="1">
      <alignment horizontal="center"/>
    </xf>
    <xf numFmtId="0" fontId="11" fillId="0" borderId="64" xfId="0" applyFont="1" applyBorder="1" applyAlignment="1">
      <alignment horizontal="left" wrapText="1" indent="2"/>
    </xf>
    <xf numFmtId="0" fontId="11" fillId="0" borderId="67" xfId="0" applyFont="1" applyBorder="1"/>
    <xf numFmtId="0" fontId="15" fillId="0" borderId="0" xfId="0" applyFont="1" applyAlignment="1">
      <alignment wrapText="1"/>
    </xf>
    <xf numFmtId="0" fontId="12" fillId="0" borderId="0" xfId="0" applyFont="1" applyBorder="1" applyAlignment="1">
      <alignment horizontal="center" vertical="top" wrapText="1"/>
    </xf>
    <xf numFmtId="0" fontId="12" fillId="0" borderId="0" xfId="0" applyFont="1" applyBorder="1"/>
    <xf numFmtId="0" fontId="18" fillId="0" borderId="0" xfId="0" applyFont="1" applyBorder="1"/>
    <xf numFmtId="0" fontId="18" fillId="0" borderId="0" xfId="0" applyFont="1" applyBorder="1" applyAlignment="1">
      <alignment horizontal="right" indent="1"/>
    </xf>
    <xf numFmtId="0" fontId="13" fillId="0" borderId="0" xfId="0" applyFont="1" applyBorder="1"/>
    <xf numFmtId="0" fontId="11" fillId="0" borderId="18" xfId="0" applyFont="1" applyBorder="1" applyAlignment="1">
      <alignment horizontal="left" indent="1"/>
    </xf>
    <xf numFmtId="0" fontId="11" fillId="0" borderId="52" xfId="0" applyFont="1" applyBorder="1" applyAlignment="1">
      <alignment horizontal="left" indent="1"/>
    </xf>
    <xf numFmtId="0" fontId="11" fillId="0" borderId="38" xfId="0" applyFont="1" applyBorder="1" applyAlignment="1">
      <alignment horizontal="left" indent="1"/>
    </xf>
    <xf numFmtId="0" fontId="11" fillId="0" borderId="52" xfId="0" applyFont="1" applyBorder="1" applyAlignment="1">
      <alignment horizontal="left" indent="3"/>
    </xf>
    <xf numFmtId="0" fontId="11" fillId="0" borderId="15" xfId="0" applyFont="1" applyBorder="1" applyAlignment="1">
      <alignment horizontal="left" indent="1"/>
    </xf>
    <xf numFmtId="0" fontId="18" fillId="0" borderId="1" xfId="0" applyFont="1" applyBorder="1" applyAlignment="1">
      <alignment horizontal="right" indent="1"/>
    </xf>
    <xf numFmtId="0" fontId="18" fillId="0" borderId="73" xfId="0" applyFont="1" applyBorder="1"/>
    <xf numFmtId="3" fontId="18" fillId="0" borderId="20" xfId="0" applyNumberFormat="1" applyFont="1" applyBorder="1"/>
    <xf numFmtId="3" fontId="18" fillId="0" borderId="21" xfId="0" applyNumberFormat="1" applyFont="1" applyBorder="1"/>
    <xf numFmtId="0" fontId="18" fillId="0" borderId="74" xfId="0" applyFont="1" applyBorder="1" applyAlignment="1">
      <alignment horizontal="left" indent="1"/>
    </xf>
    <xf numFmtId="3" fontId="18" fillId="0" borderId="22" xfId="0" applyNumberFormat="1" applyFont="1" applyBorder="1"/>
    <xf numFmtId="0" fontId="18" fillId="0" borderId="74" xfId="0" applyFont="1" applyBorder="1"/>
    <xf numFmtId="0" fontId="18" fillId="0" borderId="74" xfId="0" applyFont="1" applyBorder="1" applyAlignment="1">
      <alignment horizontal="left" indent="3"/>
    </xf>
    <xf numFmtId="0" fontId="18" fillId="0" borderId="72" xfId="0" applyFont="1" applyBorder="1" applyAlignment="1">
      <alignment horizontal="left"/>
    </xf>
    <xf numFmtId="0" fontId="18" fillId="0" borderId="74" xfId="0" applyFont="1" applyBorder="1" applyAlignment="1">
      <alignment horizontal="left"/>
    </xf>
    <xf numFmtId="0" fontId="18" fillId="0" borderId="73" xfId="0" applyFont="1" applyBorder="1" applyAlignment="1">
      <alignment horizontal="left" indent="1"/>
    </xf>
    <xf numFmtId="0" fontId="18" fillId="0" borderId="77" xfId="0" applyFont="1" applyBorder="1"/>
    <xf numFmtId="3" fontId="18" fillId="0" borderId="78" xfId="0" applyNumberFormat="1" applyFont="1" applyBorder="1"/>
    <xf numFmtId="3" fontId="18" fillId="0" borderId="66" xfId="0" applyNumberFormat="1" applyFont="1" applyBorder="1"/>
    <xf numFmtId="3" fontId="18" fillId="0" borderId="79" xfId="0" applyNumberFormat="1" applyFont="1" applyBorder="1"/>
    <xf numFmtId="0" fontId="13" fillId="0" borderId="68" xfId="0" applyFont="1" applyBorder="1" applyAlignment="1">
      <alignment horizontal="left" indent="3"/>
    </xf>
    <xf numFmtId="3" fontId="18" fillId="0" borderId="32" xfId="0" applyNumberFormat="1" applyFont="1" applyBorder="1"/>
    <xf numFmtId="3" fontId="18" fillId="0" borderId="15" xfId="0" applyNumberFormat="1" applyFont="1" applyBorder="1"/>
    <xf numFmtId="0" fontId="18" fillId="0" borderId="26" xfId="0" applyFont="1" applyBorder="1" applyAlignment="1">
      <alignment horizontal="left"/>
    </xf>
    <xf numFmtId="0" fontId="10" fillId="0" borderId="1" xfId="0" applyFont="1" applyBorder="1" applyAlignment="1">
      <alignment horizontal="center" vertical="top" wrapText="1"/>
    </xf>
    <xf numFmtId="0" fontId="10" fillId="0" borderId="68" xfId="0" applyFont="1" applyBorder="1" applyAlignment="1">
      <alignment horizontal="left" indent="3"/>
    </xf>
    <xf numFmtId="0" fontId="10" fillId="0" borderId="20" xfId="0" applyFont="1" applyBorder="1" applyAlignment="1">
      <alignment horizontal="left" indent="3"/>
    </xf>
    <xf numFmtId="0" fontId="10" fillId="0" borderId="6" xfId="0" applyFont="1" applyBorder="1" applyAlignment="1">
      <alignment horizontal="left" indent="3"/>
    </xf>
    <xf numFmtId="0" fontId="23" fillId="0" borderId="78" xfId="0" applyFont="1" applyBorder="1" applyAlignment="1">
      <alignment vertical="top"/>
    </xf>
    <xf numFmtId="3" fontId="22" fillId="0" borderId="66" xfId="0" applyNumberFormat="1" applyFont="1" applyBorder="1"/>
    <xf numFmtId="3" fontId="23" fillId="0" borderId="65" xfId="0" applyNumberFormat="1" applyFont="1" applyBorder="1"/>
    <xf numFmtId="0" fontId="23" fillId="0" borderId="48" xfId="0" applyFont="1" applyBorder="1"/>
    <xf numFmtId="0" fontId="9" fillId="0" borderId="1" xfId="0" applyFont="1" applyBorder="1" applyAlignment="1">
      <alignment horizontal="center" vertical="top" wrapText="1"/>
    </xf>
    <xf numFmtId="0" fontId="9" fillId="0" borderId="20" xfId="0" applyFont="1" applyBorder="1" applyAlignment="1">
      <alignment horizontal="left" indent="3"/>
    </xf>
    <xf numFmtId="0" fontId="9" fillId="0" borderId="6" xfId="0" applyFont="1" applyBorder="1" applyAlignment="1">
      <alignment horizontal="left" indent="3"/>
    </xf>
    <xf numFmtId="0" fontId="9" fillId="0" borderId="53" xfId="0" applyFont="1" applyBorder="1"/>
    <xf numFmtId="0" fontId="9" fillId="0" borderId="20" xfId="0" applyFont="1" applyBorder="1" applyAlignment="1">
      <alignment horizontal="left" indent="2"/>
    </xf>
    <xf numFmtId="0" fontId="18" fillId="0" borderId="4" xfId="0" applyFont="1" applyBorder="1" applyAlignment="1">
      <alignment horizontal="center" vertical="center" wrapText="1"/>
    </xf>
    <xf numFmtId="0" fontId="8" fillId="0" borderId="0" xfId="0" applyFont="1"/>
    <xf numFmtId="0" fontId="32" fillId="0" borderId="83" xfId="0" applyFont="1" applyBorder="1" applyAlignment="1">
      <alignment horizontal="center"/>
    </xf>
    <xf numFmtId="0" fontId="19" fillId="0" borderId="84" xfId="0" applyFont="1" applyBorder="1"/>
    <xf numFmtId="0" fontId="29" fillId="0" borderId="85" xfId="0" applyFont="1" applyBorder="1"/>
    <xf numFmtId="0" fontId="30" fillId="0" borderId="0" xfId="0" applyFont="1" applyBorder="1" applyAlignment="1">
      <alignment horizontal="left" vertical="top"/>
    </xf>
    <xf numFmtId="0" fontId="30" fillId="0" borderId="0" xfId="0" applyFont="1"/>
    <xf numFmtId="0" fontId="31" fillId="0" borderId="0" xfId="0" applyFont="1"/>
    <xf numFmtId="0" fontId="33" fillId="0" borderId="83" xfId="0" applyFont="1" applyBorder="1" applyAlignment="1">
      <alignment horizontal="center"/>
    </xf>
    <xf numFmtId="0" fontId="34" fillId="0" borderId="84" xfId="0" applyFont="1" applyBorder="1" applyAlignment="1"/>
    <xf numFmtId="0" fontId="19" fillId="0" borderId="84" xfId="0" applyFont="1" applyBorder="1" applyAlignment="1"/>
    <xf numFmtId="0" fontId="19" fillId="0" borderId="85" xfId="0" applyFont="1" applyBorder="1" applyAlignment="1"/>
    <xf numFmtId="0" fontId="15" fillId="0" borderId="86" xfId="0" applyFont="1" applyBorder="1" applyAlignment="1"/>
    <xf numFmtId="0" fontId="19" fillId="0" borderId="85" xfId="0" applyFont="1" applyBorder="1"/>
    <xf numFmtId="0" fontId="7" fillId="0" borderId="0" xfId="0" applyFont="1"/>
    <xf numFmtId="0" fontId="7" fillId="0" borderId="0" xfId="0" applyFont="1" applyAlignment="1">
      <alignment vertical="top"/>
    </xf>
    <xf numFmtId="0" fontId="7" fillId="0" borderId="52" xfId="0" applyFont="1" applyBorder="1" applyAlignment="1">
      <alignment horizontal="left" indent="1"/>
    </xf>
    <xf numFmtId="0" fontId="6" fillId="0" borderId="36" xfId="0" applyFont="1" applyBorder="1" applyAlignment="1">
      <alignment horizontal="left" indent="2"/>
    </xf>
    <xf numFmtId="0" fontId="9" fillId="0" borderId="87" xfId="0" applyFont="1" applyBorder="1" applyAlignment="1">
      <alignment horizontal="left" indent="1"/>
    </xf>
    <xf numFmtId="0" fontId="9" fillId="0" borderId="10" xfId="0" applyFont="1" applyBorder="1" applyAlignment="1">
      <alignment horizontal="left" indent="1"/>
    </xf>
    <xf numFmtId="0" fontId="6" fillId="0" borderId="20" xfId="0" applyFont="1" applyBorder="1" applyAlignment="1">
      <alignment horizontal="left" indent="2"/>
    </xf>
    <xf numFmtId="3" fontId="18" fillId="0" borderId="49" xfId="0" applyNumberFormat="1" applyFont="1" applyBorder="1"/>
    <xf numFmtId="3" fontId="18" fillId="0" borderId="52" xfId="0" applyNumberFormat="1" applyFont="1" applyBorder="1"/>
    <xf numFmtId="3" fontId="18" fillId="0" borderId="88" xfId="0" applyNumberFormat="1" applyFont="1" applyBorder="1"/>
    <xf numFmtId="3" fontId="18" fillId="0" borderId="46" xfId="0" applyNumberFormat="1" applyFont="1" applyBorder="1"/>
    <xf numFmtId="3" fontId="18" fillId="0" borderId="68" xfId="0" applyNumberFormat="1" applyFont="1" applyBorder="1"/>
    <xf numFmtId="3" fontId="18" fillId="0" borderId="57" xfId="0" applyNumberFormat="1" applyFont="1" applyBorder="1"/>
    <xf numFmtId="3" fontId="18" fillId="0" borderId="36" xfId="0" applyNumberFormat="1" applyFont="1" applyBorder="1"/>
    <xf numFmtId="0" fontId="5" fillId="0" borderId="1" xfId="0" applyFont="1" applyBorder="1" applyAlignment="1">
      <alignment horizontal="center" vertical="top" wrapText="1"/>
    </xf>
    <xf numFmtId="3" fontId="13" fillId="0" borderId="18" xfId="0" applyNumberFormat="1" applyFont="1" applyBorder="1"/>
    <xf numFmtId="3" fontId="13" fillId="0" borderId="19" xfId="0" applyNumberFormat="1" applyFont="1" applyBorder="1"/>
    <xf numFmtId="3" fontId="13" fillId="0" borderId="22" xfId="0" applyNumberFormat="1" applyFont="1" applyBorder="1"/>
    <xf numFmtId="3" fontId="13" fillId="0" borderId="2" xfId="0" applyNumberFormat="1" applyFont="1" applyBorder="1"/>
    <xf numFmtId="3" fontId="13" fillId="0" borderId="11" xfId="0" applyNumberFormat="1" applyFont="1" applyBorder="1"/>
    <xf numFmtId="3" fontId="18" fillId="0" borderId="1" xfId="0" applyNumberFormat="1" applyFont="1" applyBorder="1"/>
    <xf numFmtId="3" fontId="18" fillId="0" borderId="14" xfId="0" applyNumberFormat="1" applyFont="1" applyBorder="1"/>
    <xf numFmtId="3" fontId="18" fillId="0" borderId="18" xfId="0" applyNumberFormat="1" applyFont="1" applyBorder="1"/>
    <xf numFmtId="3" fontId="10" fillId="0" borderId="38" xfId="0" applyNumberFormat="1" applyFont="1" applyBorder="1"/>
    <xf numFmtId="3" fontId="10" fillId="0" borderId="39" xfId="0" applyNumberFormat="1" applyFont="1" applyBorder="1"/>
    <xf numFmtId="3" fontId="13" fillId="0" borderId="52" xfId="0" applyNumberFormat="1" applyFont="1" applyBorder="1"/>
    <xf numFmtId="3" fontId="13" fillId="0" borderId="57" xfId="0" applyNumberFormat="1" applyFont="1" applyBorder="1"/>
    <xf numFmtId="3" fontId="13" fillId="0" borderId="24" xfId="0" applyNumberFormat="1" applyFont="1" applyBorder="1"/>
    <xf numFmtId="3" fontId="13" fillId="0" borderId="25" xfId="0" applyNumberFormat="1" applyFont="1" applyBorder="1"/>
    <xf numFmtId="3" fontId="13" fillId="0" borderId="7" xfId="0" applyNumberFormat="1" applyFont="1" applyBorder="1"/>
    <xf numFmtId="3" fontId="13" fillId="0" borderId="8" xfId="0" applyNumberFormat="1" applyFont="1" applyBorder="1"/>
    <xf numFmtId="3" fontId="13" fillId="0" borderId="38" xfId="0" applyNumberFormat="1" applyFont="1" applyBorder="1"/>
    <xf numFmtId="3" fontId="13" fillId="0" borderId="39" xfId="0" applyNumberFormat="1" applyFont="1" applyBorder="1"/>
    <xf numFmtId="3" fontId="12" fillId="0" borderId="18" xfId="0" applyNumberFormat="1" applyFont="1" applyBorder="1"/>
    <xf numFmtId="3" fontId="12" fillId="0" borderId="38" xfId="0" applyNumberFormat="1" applyFont="1" applyBorder="1"/>
    <xf numFmtId="3" fontId="18" fillId="0" borderId="8" xfId="0" applyNumberFormat="1" applyFont="1" applyBorder="1"/>
    <xf numFmtId="0" fontId="12" fillId="0" borderId="29" xfId="0" applyFont="1" applyBorder="1" applyAlignment="1">
      <alignment horizontal="center"/>
    </xf>
    <xf numFmtId="0" fontId="12" fillId="0" borderId="30" xfId="0" applyFont="1" applyBorder="1" applyAlignment="1">
      <alignment horizontal="center"/>
    </xf>
    <xf numFmtId="0" fontId="12" fillId="0" borderId="37" xfId="0" applyFont="1" applyBorder="1" applyAlignment="1">
      <alignment horizontal="center"/>
    </xf>
    <xf numFmtId="3" fontId="12" fillId="0" borderId="52" xfId="0" applyNumberFormat="1" applyFont="1" applyBorder="1"/>
    <xf numFmtId="3" fontId="12" fillId="0" borderId="15" xfId="0" applyNumberFormat="1" applyFont="1" applyBorder="1"/>
    <xf numFmtId="3" fontId="28" fillId="0" borderId="21" xfId="0" applyNumberFormat="1" applyFont="1" applyBorder="1"/>
    <xf numFmtId="3" fontId="28" fillId="0" borderId="22" xfId="0" applyNumberFormat="1" applyFont="1" applyBorder="1"/>
    <xf numFmtId="3" fontId="18" fillId="0" borderId="56" xfId="0" applyNumberFormat="1" applyFont="1" applyBorder="1"/>
    <xf numFmtId="3" fontId="18" fillId="0" borderId="58" xfId="0" applyNumberFormat="1" applyFont="1" applyBorder="1"/>
    <xf numFmtId="3" fontId="13" fillId="0" borderId="66" xfId="0" applyNumberFormat="1" applyFont="1" applyBorder="1"/>
    <xf numFmtId="3" fontId="13" fillId="0" borderId="65" xfId="0" applyNumberFormat="1" applyFont="1" applyBorder="1"/>
    <xf numFmtId="3" fontId="13" fillId="0" borderId="56" xfId="0" applyNumberFormat="1" applyFont="1" applyBorder="1"/>
    <xf numFmtId="3" fontId="13" fillId="0" borderId="58" xfId="0" applyNumberFormat="1" applyFont="1" applyBorder="1"/>
    <xf numFmtId="3" fontId="18" fillId="0" borderId="53" xfId="0" applyNumberFormat="1" applyFont="1" applyBorder="1"/>
    <xf numFmtId="3" fontId="18" fillId="0" borderId="24" xfId="0" applyNumberFormat="1" applyFont="1" applyBorder="1"/>
    <xf numFmtId="0" fontId="4" fillId="0" borderId="20" xfId="0" applyFont="1" applyBorder="1" applyAlignment="1">
      <alignment horizontal="left" indent="2"/>
    </xf>
    <xf numFmtId="0" fontId="4" fillId="0" borderId="0" xfId="0" applyFont="1" applyAlignment="1">
      <alignment horizontal="left" indent="2"/>
    </xf>
    <xf numFmtId="0" fontId="4" fillId="0" borderId="0" xfId="0" applyFont="1"/>
    <xf numFmtId="0" fontId="23" fillId="0" borderId="32" xfId="0" applyFont="1" applyBorder="1" applyAlignment="1">
      <alignment vertical="top"/>
    </xf>
    <xf numFmtId="3" fontId="23" fillId="0" borderId="52" xfId="0" applyNumberFormat="1" applyFont="1" applyBorder="1"/>
    <xf numFmtId="3" fontId="23" fillId="0" borderId="57" xfId="0" applyNumberFormat="1" applyFont="1" applyBorder="1"/>
    <xf numFmtId="3" fontId="4" fillId="0" borderId="0" xfId="0" applyNumberFormat="1" applyFont="1"/>
    <xf numFmtId="164" fontId="4" fillId="0" borderId="0" xfId="1" applyNumberFormat="1" applyFont="1"/>
    <xf numFmtId="0" fontId="4" fillId="0" borderId="74" xfId="0" applyFont="1" applyBorder="1" applyAlignment="1">
      <alignment horizontal="left" indent="1"/>
    </xf>
    <xf numFmtId="3" fontId="4" fillId="0" borderId="22" xfId="0" applyNumberFormat="1" applyFont="1" applyBorder="1"/>
    <xf numFmtId="3" fontId="4" fillId="0" borderId="90" xfId="0" applyNumberFormat="1" applyFont="1" applyBorder="1"/>
    <xf numFmtId="3" fontId="4" fillId="0" borderId="20" xfId="0" applyNumberFormat="1" applyFont="1" applyBorder="1"/>
    <xf numFmtId="3" fontId="4" fillId="0" borderId="21" xfId="0" applyNumberFormat="1" applyFont="1" applyBorder="1"/>
    <xf numFmtId="0" fontId="4" fillId="0" borderId="74" xfId="0" applyFont="1" applyBorder="1" applyAlignment="1">
      <alignment horizontal="left" indent="3"/>
    </xf>
    <xf numFmtId="0" fontId="4" fillId="0" borderId="74" xfId="0" applyFont="1" applyBorder="1" applyAlignment="1">
      <alignment horizontal="left" indent="4"/>
    </xf>
    <xf numFmtId="3" fontId="4" fillId="0" borderId="45" xfId="0" applyNumberFormat="1" applyFont="1" applyBorder="1"/>
    <xf numFmtId="3" fontId="4" fillId="0" borderId="75" xfId="0" applyNumberFormat="1" applyFont="1" applyBorder="1"/>
    <xf numFmtId="3" fontId="4" fillId="0" borderId="76" xfId="0" applyNumberFormat="1" applyFont="1" applyBorder="1"/>
    <xf numFmtId="0" fontId="38" fillId="0" borderId="0" xfId="0" applyFont="1" applyAlignment="1">
      <alignment vertical="center"/>
    </xf>
    <xf numFmtId="0" fontId="2" fillId="0" borderId="0" xfId="0" applyFont="1" applyAlignment="1">
      <alignment horizontal="left"/>
    </xf>
    <xf numFmtId="0" fontId="1" fillId="0" borderId="0" xfId="0" applyFont="1"/>
    <xf numFmtId="0" fontId="1" fillId="0" borderId="0" xfId="0" applyFont="1" applyAlignment="1"/>
    <xf numFmtId="0" fontId="4" fillId="0" borderId="0" xfId="0" applyFont="1" applyAlignment="1"/>
    <xf numFmtId="0" fontId="4" fillId="0" borderId="73" xfId="0" applyFont="1" applyBorder="1"/>
    <xf numFmtId="3" fontId="18" fillId="0" borderId="94" xfId="0" applyNumberFormat="1" applyFont="1" applyBorder="1"/>
    <xf numFmtId="3" fontId="18" fillId="0" borderId="17" xfId="0" applyNumberFormat="1" applyFont="1" applyBorder="1"/>
    <xf numFmtId="0" fontId="13" fillId="0" borderId="0" xfId="0" applyFont="1" applyAlignment="1">
      <alignment horizontal="center" wrapText="1"/>
    </xf>
    <xf numFmtId="0" fontId="13" fillId="0" borderId="0" xfId="0" applyFont="1" applyAlignment="1">
      <alignment wrapText="1"/>
    </xf>
    <xf numFmtId="3" fontId="13" fillId="0" borderId="0" xfId="0" applyNumberFormat="1" applyFont="1" applyBorder="1"/>
    <xf numFmtId="0" fontId="20" fillId="0" borderId="0" xfId="0" applyFont="1" applyBorder="1" applyAlignment="1">
      <alignment horizontal="left" indent="3"/>
    </xf>
    <xf numFmtId="3" fontId="18" fillId="0" borderId="2" xfId="0" applyNumberFormat="1" applyFont="1" applyBorder="1"/>
    <xf numFmtId="0" fontId="4" fillId="0" borderId="73" xfId="0" applyFont="1" applyBorder="1" applyAlignment="1">
      <alignment horizontal="left" indent="1"/>
    </xf>
    <xf numFmtId="3" fontId="18" fillId="0" borderId="95" xfId="0" applyNumberFormat="1" applyFont="1" applyBorder="1"/>
    <xf numFmtId="3" fontId="4" fillId="0" borderId="96" xfId="0" applyNumberFormat="1" applyFont="1" applyBorder="1"/>
    <xf numFmtId="0" fontId="4" fillId="0" borderId="30" xfId="0" applyFont="1" applyBorder="1" applyAlignment="1">
      <alignment vertical="top" wrapText="1"/>
    </xf>
    <xf numFmtId="0" fontId="13" fillId="0" borderId="53" xfId="0" applyFont="1" applyBorder="1" applyAlignment="1">
      <alignment vertical="top"/>
    </xf>
    <xf numFmtId="0" fontId="4" fillId="0" borderId="93" xfId="0" applyFont="1" applyBorder="1" applyAlignment="1">
      <alignment vertical="top" wrapText="1"/>
    </xf>
    <xf numFmtId="3" fontId="12" fillId="0" borderId="24" xfId="0" applyNumberFormat="1" applyFont="1" applyBorder="1"/>
    <xf numFmtId="3" fontId="12" fillId="0" borderId="25" xfId="0" applyNumberFormat="1" applyFont="1" applyBorder="1"/>
    <xf numFmtId="3" fontId="12" fillId="0" borderId="97" xfId="0" applyNumberFormat="1" applyFont="1" applyBorder="1"/>
    <xf numFmtId="0" fontId="4" fillId="0" borderId="0" xfId="0" applyFont="1" applyAlignment="1">
      <alignment vertical="center" wrapText="1"/>
    </xf>
    <xf numFmtId="0" fontId="41" fillId="0" borderId="0" xfId="20" applyFont="1"/>
    <xf numFmtId="0" fontId="40" fillId="0" borderId="0" xfId="20"/>
    <xf numFmtId="0" fontId="42" fillId="0" borderId="0" xfId="20" applyFont="1"/>
    <xf numFmtId="0" fontId="39" fillId="0" borderId="0" xfId="20" applyFont="1"/>
    <xf numFmtId="0" fontId="37" fillId="3" borderId="0" xfId="20" applyFont="1" applyFill="1" applyAlignment="1"/>
    <xf numFmtId="0" fontId="37" fillId="3" borderId="0" xfId="20" applyFont="1" applyFill="1" applyBorder="1" applyAlignment="1">
      <alignment vertical="top" wrapText="1"/>
    </xf>
    <xf numFmtId="0" fontId="46" fillId="2" borderId="0" xfId="20" applyFont="1" applyFill="1" applyProtection="1">
      <protection hidden="1"/>
    </xf>
    <xf numFmtId="37" fontId="18" fillId="0" borderId="80" xfId="0" applyNumberFormat="1" applyFont="1" applyBorder="1"/>
    <xf numFmtId="37" fontId="4" fillId="0" borderId="75" xfId="0" applyNumberFormat="1" applyFont="1" applyBorder="1"/>
    <xf numFmtId="37" fontId="18" fillId="0" borderId="89" xfId="0" applyNumberFormat="1" applyFont="1" applyBorder="1"/>
    <xf numFmtId="0" fontId="4" fillId="0" borderId="17" xfId="0" applyFont="1" applyBorder="1" applyAlignment="1">
      <alignment horizontal="left" indent="3"/>
    </xf>
    <xf numFmtId="37" fontId="13" fillId="0" borderId="18" xfId="0" applyNumberFormat="1" applyFont="1" applyBorder="1"/>
    <xf numFmtId="37" fontId="18" fillId="0" borderId="1" xfId="0" applyNumberFormat="1" applyFont="1" applyBorder="1"/>
    <xf numFmtId="37" fontId="10" fillId="0" borderId="38" xfId="0" applyNumberFormat="1" applyFont="1" applyBorder="1"/>
    <xf numFmtId="0" fontId="4" fillId="0" borderId="17" xfId="0" applyFont="1" applyBorder="1" applyAlignment="1">
      <alignment horizontal="left" wrapText="1" indent="3"/>
    </xf>
    <xf numFmtId="0" fontId="4" fillId="0" borderId="29" xfId="0" applyFont="1" applyBorder="1" applyAlignment="1">
      <alignment horizontal="center" wrapText="1"/>
    </xf>
    <xf numFmtId="37" fontId="12" fillId="0" borderId="18" xfId="0" applyNumberFormat="1" applyFont="1" applyBorder="1"/>
    <xf numFmtId="37" fontId="12" fillId="0" borderId="21" xfId="0" applyNumberFormat="1" applyFont="1" applyBorder="1"/>
    <xf numFmtId="37" fontId="12" fillId="0" borderId="38" xfId="0" applyNumberFormat="1" applyFont="1" applyBorder="1"/>
    <xf numFmtId="37" fontId="18" fillId="0" borderId="7" xfId="0" applyNumberFormat="1" applyFont="1" applyBorder="1"/>
    <xf numFmtId="37" fontId="13" fillId="0" borderId="21" xfId="0" applyNumberFormat="1" applyFont="1" applyBorder="1"/>
    <xf numFmtId="1" fontId="13" fillId="0" borderId="0" xfId="0" applyNumberFormat="1" applyFont="1"/>
    <xf numFmtId="37" fontId="13" fillId="0" borderId="24" xfId="0" applyNumberFormat="1" applyFont="1" applyBorder="1"/>
    <xf numFmtId="37" fontId="18" fillId="0" borderId="38" xfId="0" applyNumberFormat="1" applyFont="1" applyBorder="1"/>
    <xf numFmtId="37" fontId="13" fillId="0" borderId="2" xfId="0" applyNumberFormat="1" applyFont="1" applyBorder="1"/>
    <xf numFmtId="3" fontId="13" fillId="0" borderId="0" xfId="0" applyNumberFormat="1" applyFont="1"/>
    <xf numFmtId="3" fontId="23" fillId="4" borderId="21" xfId="0" applyNumberFormat="1" applyFont="1" applyFill="1" applyBorder="1"/>
    <xf numFmtId="3" fontId="23" fillId="4" borderId="22" xfId="0" applyNumberFormat="1" applyFont="1" applyFill="1" applyBorder="1"/>
    <xf numFmtId="0" fontId="47" fillId="4" borderId="0" xfId="0" applyFont="1" applyFill="1"/>
    <xf numFmtId="0" fontId="48" fillId="0" borderId="0" xfId="0" applyFont="1"/>
    <xf numFmtId="0" fontId="23" fillId="0" borderId="51" xfId="0" applyFont="1" applyBorder="1" applyAlignment="1">
      <alignment horizontal="left" vertical="top" wrapText="1"/>
    </xf>
    <xf numFmtId="0" fontId="23" fillId="0" borderId="54" xfId="0" applyFont="1" applyBorder="1" applyAlignment="1">
      <alignment horizontal="left" vertical="top" wrapText="1"/>
    </xf>
    <xf numFmtId="3" fontId="30" fillId="0" borderId="18" xfId="0" applyNumberFormat="1" applyFont="1" applyBorder="1"/>
    <xf numFmtId="0" fontId="4" fillId="0" borderId="76" xfId="0" applyFont="1" applyBorder="1" applyAlignment="1">
      <alignment horizontal="left"/>
    </xf>
    <xf numFmtId="37" fontId="13" fillId="0" borderId="22" xfId="0" applyNumberFormat="1" applyFont="1" applyBorder="1"/>
    <xf numFmtId="0" fontId="26" fillId="0" borderId="51" xfId="0" applyFont="1" applyBorder="1" applyAlignment="1">
      <alignment horizontal="left" vertical="top" wrapText="1"/>
    </xf>
    <xf numFmtId="0" fontId="18" fillId="0" borderId="4" xfId="0" applyFont="1" applyFill="1" applyBorder="1" applyAlignment="1">
      <alignment horizontal="center" vertical="center" wrapText="1"/>
    </xf>
    <xf numFmtId="3" fontId="13" fillId="0" borderId="21" xfId="0" applyNumberFormat="1" applyFont="1" applyFill="1" applyBorder="1"/>
    <xf numFmtId="0" fontId="18" fillId="0" borderId="45" xfId="0" applyFont="1" applyBorder="1" applyAlignment="1">
      <alignment horizontal="left" indent="1"/>
    </xf>
    <xf numFmtId="3" fontId="18" fillId="0" borderId="37" xfId="0" applyNumberFormat="1" applyFont="1" applyBorder="1"/>
    <xf numFmtId="3" fontId="18" fillId="0" borderId="23" xfId="0" applyNumberFormat="1" applyFont="1" applyBorder="1"/>
    <xf numFmtId="3" fontId="18" fillId="0" borderId="100" xfId="0" applyNumberFormat="1" applyFont="1" applyBorder="1"/>
    <xf numFmtId="37" fontId="18" fillId="0" borderId="101" xfId="1" applyNumberFormat="1" applyFont="1" applyBorder="1" applyAlignment="1">
      <alignment horizontal="right" vertical="top" wrapText="1"/>
    </xf>
    <xf numFmtId="3" fontId="18" fillId="0" borderId="102" xfId="0" applyNumberFormat="1" applyFont="1" applyBorder="1"/>
    <xf numFmtId="37" fontId="18" fillId="0" borderId="22" xfId="0" applyNumberFormat="1" applyFont="1" applyBorder="1"/>
    <xf numFmtId="37" fontId="4" fillId="0" borderId="99" xfId="0" applyNumberFormat="1" applyFont="1" applyBorder="1"/>
    <xf numFmtId="2" fontId="13" fillId="0" borderId="0" xfId="0" applyNumberFormat="1" applyFont="1"/>
    <xf numFmtId="0" fontId="13" fillId="0" borderId="0" xfId="0" applyNumberFormat="1" applyFont="1"/>
    <xf numFmtId="0" fontId="4" fillId="0" borderId="53" xfId="0" quotePrefix="1" applyFont="1" applyBorder="1" applyAlignment="1">
      <alignment horizontal="right" vertical="top"/>
    </xf>
    <xf numFmtId="0" fontId="13" fillId="0" borderId="0" xfId="0" applyFont="1" applyAlignment="1">
      <alignment horizontal="center" wrapText="1"/>
    </xf>
    <xf numFmtId="0" fontId="39" fillId="0" borderId="0" xfId="13" applyFont="1"/>
    <xf numFmtId="0" fontId="37" fillId="0" borderId="0" xfId="13" applyFont="1"/>
    <xf numFmtId="0" fontId="37" fillId="0" borderId="0" xfId="13"/>
    <xf numFmtId="0" fontId="39" fillId="0" borderId="0" xfId="13" applyFont="1" applyFill="1"/>
    <xf numFmtId="0" fontId="37" fillId="0" borderId="0" xfId="13" applyFont="1" applyFill="1"/>
    <xf numFmtId="3" fontId="50" fillId="0" borderId="0" xfId="13" applyNumberFormat="1" applyFont="1" applyFill="1" applyAlignment="1"/>
    <xf numFmtId="0" fontId="36" fillId="0" borderId="0" xfId="21" applyFont="1" applyFill="1"/>
    <xf numFmtId="0" fontId="37" fillId="0" borderId="0" xfId="22" applyFont="1" applyFill="1" applyAlignment="1">
      <alignment horizontal="center"/>
    </xf>
    <xf numFmtId="0" fontId="36" fillId="0" borderId="0" xfId="22" applyFont="1" applyFill="1"/>
    <xf numFmtId="0" fontId="39" fillId="0" borderId="0" xfId="22" applyFont="1" applyFill="1"/>
    <xf numFmtId="0" fontId="51" fillId="0" borderId="0" xfId="22" applyFont="1" applyFill="1" applyAlignment="1">
      <alignment horizontal="center"/>
    </xf>
    <xf numFmtId="0" fontId="52" fillId="0" borderId="0" xfId="22" applyFont="1" applyFill="1"/>
    <xf numFmtId="0" fontId="37" fillId="0" borderId="0" xfId="22" applyFont="1" applyFill="1" applyAlignment="1">
      <alignment wrapText="1"/>
    </xf>
    <xf numFmtId="0" fontId="37" fillId="0" borderId="0" xfId="13" applyFill="1"/>
    <xf numFmtId="0" fontId="49" fillId="0" borderId="0" xfId="13" applyFont="1" applyFill="1"/>
    <xf numFmtId="0" fontId="36" fillId="0" borderId="0" xfId="21" applyFill="1"/>
    <xf numFmtId="0" fontId="34" fillId="0" borderId="0" xfId="13" applyFont="1" applyFill="1"/>
    <xf numFmtId="0" fontId="39" fillId="0" borderId="0" xfId="21" applyFont="1" applyFill="1" applyAlignment="1">
      <alignment horizontal="centerContinuous"/>
    </xf>
    <xf numFmtId="0" fontId="53" fillId="0" borderId="0" xfId="13" applyFont="1" applyFill="1"/>
    <xf numFmtId="0" fontId="37" fillId="0" borderId="0" xfId="21" applyFont="1" applyFill="1" applyAlignment="1">
      <alignment horizontal="centerContinuous"/>
    </xf>
    <xf numFmtId="0" fontId="37" fillId="0" borderId="0" xfId="21" applyFont="1" applyFill="1"/>
    <xf numFmtId="0" fontId="54" fillId="0" borderId="0" xfId="13" applyFont="1" applyFill="1"/>
    <xf numFmtId="37" fontId="12" fillId="0" borderId="52" xfId="0" applyNumberFormat="1" applyFont="1" applyBorder="1"/>
    <xf numFmtId="37" fontId="12" fillId="0" borderId="15" xfId="0" applyNumberFormat="1" applyFont="1" applyBorder="1"/>
    <xf numFmtId="0" fontId="43" fillId="0" borderId="0" xfId="20" applyFont="1" applyBorder="1" applyAlignment="1"/>
    <xf numFmtId="0" fontId="37" fillId="0" borderId="0" xfId="20" applyFont="1" applyBorder="1" applyAlignment="1"/>
    <xf numFmtId="0" fontId="44" fillId="3" borderId="0" xfId="20" applyFont="1" applyFill="1" applyBorder="1" applyAlignment="1">
      <alignment horizontal="center" vertical="top"/>
    </xf>
    <xf numFmtId="0" fontId="45" fillId="4" borderId="0" xfId="20" applyFont="1" applyFill="1" applyBorder="1" applyAlignment="1">
      <alignment vertical="top" wrapText="1"/>
    </xf>
    <xf numFmtId="0" fontId="4" fillId="0" borderId="0" xfId="0" applyFont="1" applyAlignment="1">
      <alignment horizontal="left" vertical="top"/>
    </xf>
    <xf numFmtId="0" fontId="35"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3" fillId="0" borderId="0" xfId="0" applyFont="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2" fillId="0" borderId="0" xfId="0" applyFont="1" applyAlignment="1">
      <alignment horizont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20" fillId="0" borderId="0" xfId="0" applyFont="1" applyAlignment="1">
      <alignment horizontal="left" vertical="top"/>
    </xf>
    <xf numFmtId="0" fontId="18" fillId="0" borderId="1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34" xfId="0" applyFont="1" applyBorder="1" applyAlignment="1">
      <alignment horizontal="center"/>
    </xf>
    <xf numFmtId="0" fontId="31" fillId="0" borderId="4" xfId="0" applyFont="1" applyBorder="1" applyAlignment="1">
      <alignment horizontal="center" vertical="center" wrapText="1"/>
    </xf>
    <xf numFmtId="0" fontId="21"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2" fillId="0" borderId="51" xfId="0" applyFont="1" applyBorder="1" applyAlignment="1">
      <alignment horizontal="left" vertical="top" wrapText="1"/>
    </xf>
    <xf numFmtId="0" fontId="22" fillId="0" borderId="42" xfId="0" applyFont="1" applyBorder="1" applyAlignment="1">
      <alignment horizontal="right" vertical="top"/>
    </xf>
    <xf numFmtId="0" fontId="22" fillId="0" borderId="37" xfId="0" applyFont="1" applyBorder="1" applyAlignment="1">
      <alignment horizontal="right" vertical="top"/>
    </xf>
    <xf numFmtId="0" fontId="22" fillId="0" borderId="50" xfId="0" applyFont="1" applyBorder="1" applyAlignment="1">
      <alignment horizontal="left" vertical="top" wrapText="1"/>
    </xf>
    <xf numFmtId="0" fontId="4" fillId="0" borderId="0" xfId="0" applyFont="1" applyBorder="1" applyAlignment="1">
      <alignment horizontal="center"/>
    </xf>
    <xf numFmtId="0" fontId="4" fillId="0" borderId="34" xfId="0" applyFont="1" applyBorder="1" applyAlignment="1">
      <alignment horizontal="center"/>
    </xf>
    <xf numFmtId="0" fontId="26" fillId="0" borderId="92" xfId="0" applyFont="1" applyBorder="1" applyAlignment="1">
      <alignment horizontal="left" vertical="top" wrapText="1"/>
    </xf>
    <xf numFmtId="0" fontId="26" fillId="0" borderId="93" xfId="0" applyFont="1" applyBorder="1" applyAlignment="1">
      <alignment horizontal="left" vertical="top" wrapText="1"/>
    </xf>
    <xf numFmtId="0" fontId="0" fillId="0" borderId="51" xfId="0" applyBorder="1" applyAlignment="1">
      <alignment horizontal="left" vertical="top" wrapText="1"/>
    </xf>
    <xf numFmtId="0" fontId="0" fillId="0" borderId="54" xfId="0" applyBorder="1" applyAlignment="1">
      <alignment horizontal="left" vertical="top" wrapText="1"/>
    </xf>
    <xf numFmtId="0" fontId="22" fillId="0" borderId="50" xfId="0" applyFont="1" applyBorder="1" applyAlignment="1">
      <alignment horizontal="left" vertical="top"/>
    </xf>
    <xf numFmtId="0" fontId="22" fillId="0" borderId="81" xfId="0" applyFont="1" applyBorder="1" applyAlignment="1">
      <alignment horizontal="left" vertical="top"/>
    </xf>
    <xf numFmtId="0" fontId="26" fillId="0" borderId="41" xfId="0" applyFont="1" applyBorder="1" applyAlignment="1">
      <alignment horizontal="left" vertical="top"/>
    </xf>
    <xf numFmtId="0" fontId="23" fillId="0" borderId="41" xfId="0" applyFont="1" applyBorder="1" applyAlignment="1">
      <alignment horizontal="left" vertical="top"/>
    </xf>
    <xf numFmtId="0" fontId="23" fillId="0" borderId="30" xfId="0" applyFont="1" applyBorder="1" applyAlignment="1">
      <alignment horizontal="left" vertical="top"/>
    </xf>
    <xf numFmtId="0" fontId="22" fillId="0" borderId="82" xfId="0" applyFont="1" applyBorder="1" applyAlignment="1">
      <alignment horizontal="right" vertical="top"/>
    </xf>
    <xf numFmtId="0" fontId="22" fillId="0" borderId="40" xfId="0" applyFont="1" applyBorder="1" applyAlignment="1">
      <alignment horizontal="left" vertical="top" wrapText="1"/>
    </xf>
    <xf numFmtId="0" fontId="23" fillId="0" borderId="41" xfId="0" applyFont="1" applyBorder="1" applyAlignment="1">
      <alignment horizontal="left" vertical="top" wrapText="1"/>
    </xf>
    <xf numFmtId="0" fontId="26" fillId="0" borderId="41" xfId="0" applyFont="1" applyBorder="1" applyAlignment="1">
      <alignment horizontal="left" vertical="top" wrapText="1"/>
    </xf>
    <xf numFmtId="0" fontId="23" fillId="0" borderId="41" xfId="0" applyFont="1" applyBorder="1" applyAlignment="1">
      <alignment horizontal="center" vertical="top" wrapText="1"/>
    </xf>
    <xf numFmtId="0" fontId="26" fillId="4" borderId="41" xfId="0" applyFont="1" applyFill="1" applyBorder="1" applyAlignment="1">
      <alignment horizontal="left" vertical="top" wrapText="1"/>
    </xf>
    <xf numFmtId="0" fontId="26" fillId="4" borderId="41" xfId="0" applyFont="1" applyFill="1" applyBorder="1" applyAlignment="1">
      <alignment horizontal="left" vertical="top"/>
    </xf>
    <xf numFmtId="0" fontId="26" fillId="4" borderId="30" xfId="0" applyFont="1" applyFill="1" applyBorder="1" applyAlignment="1">
      <alignment horizontal="left" vertical="top"/>
    </xf>
    <xf numFmtId="0" fontId="26" fillId="0" borderId="30" xfId="0" applyFont="1" applyBorder="1" applyAlignment="1">
      <alignment horizontal="left" vertical="top"/>
    </xf>
    <xf numFmtId="0" fontId="0" fillId="0" borderId="92" xfId="0" applyBorder="1" applyAlignment="1">
      <alignment horizontal="left" vertical="top" wrapText="1"/>
    </xf>
    <xf numFmtId="0" fontId="0" fillId="0" borderId="93" xfId="0" applyBorder="1" applyAlignment="1">
      <alignment horizontal="left" vertical="top" wrapText="1"/>
    </xf>
    <xf numFmtId="0" fontId="23" fillId="0" borderId="92" xfId="0" applyFont="1" applyBorder="1" applyAlignment="1">
      <alignment horizontal="left" vertical="top" wrapText="1"/>
    </xf>
    <xf numFmtId="0" fontId="23" fillId="0" borderId="93" xfId="0" applyFont="1" applyBorder="1" applyAlignment="1">
      <alignment horizontal="left" vertical="top" wrapText="1"/>
    </xf>
    <xf numFmtId="0" fontId="23" fillId="0" borderId="51" xfId="0" applyFont="1" applyBorder="1" applyAlignment="1">
      <alignment horizontal="left" vertical="top" wrapText="1"/>
    </xf>
    <xf numFmtId="0" fontId="23" fillId="0" borderId="54" xfId="0" applyFont="1" applyBorder="1" applyAlignment="1">
      <alignment horizontal="left" vertical="top" wrapText="1"/>
    </xf>
    <xf numFmtId="0" fontId="22" fillId="0" borderId="55" xfId="0" applyFont="1" applyBorder="1" applyAlignment="1">
      <alignment horizontal="center" vertical="top"/>
    </xf>
    <xf numFmtId="0" fontId="22" fillId="0" borderId="31" xfId="0" applyFont="1" applyBorder="1" applyAlignment="1">
      <alignment horizontal="center" vertical="top"/>
    </xf>
    <xf numFmtId="0" fontId="22" fillId="0" borderId="41" xfId="0" applyFont="1" applyBorder="1" applyAlignment="1">
      <alignment horizontal="left" vertical="top"/>
    </xf>
    <xf numFmtId="0" fontId="22" fillId="0" borderId="30" xfId="0" applyFont="1" applyBorder="1" applyAlignment="1">
      <alignment horizontal="left" vertical="top"/>
    </xf>
    <xf numFmtId="0" fontId="26" fillId="0" borderId="30" xfId="0" applyFont="1" applyBorder="1" applyAlignment="1">
      <alignment horizontal="left" vertical="top" wrapText="1"/>
    </xf>
    <xf numFmtId="0" fontId="22" fillId="0" borderId="51" xfId="0" applyFont="1" applyBorder="1" applyAlignment="1">
      <alignment horizontal="left" vertical="top"/>
    </xf>
    <xf numFmtId="0" fontId="22" fillId="0" borderId="54" xfId="0" applyFont="1" applyBorder="1" applyAlignment="1">
      <alignment horizontal="left" vertical="top"/>
    </xf>
    <xf numFmtId="0" fontId="23" fillId="0" borderId="30" xfId="0" applyFont="1" applyBorder="1" applyAlignment="1">
      <alignment horizontal="left" vertical="top" wrapText="1"/>
    </xf>
    <xf numFmtId="0" fontId="18" fillId="0" borderId="62" xfId="0" applyFont="1" applyBorder="1" applyAlignment="1">
      <alignment horizontal="center" vertical="center" wrapText="1"/>
    </xf>
    <xf numFmtId="0" fontId="18" fillId="0" borderId="91" xfId="0" applyFont="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wrapText="1"/>
    </xf>
    <xf numFmtId="0" fontId="18" fillId="0" borderId="0" xfId="0" applyFont="1" applyAlignment="1">
      <alignment horizontal="left" wrapText="1"/>
    </xf>
    <xf numFmtId="0" fontId="18" fillId="0" borderId="0" xfId="0" applyFont="1" applyAlignment="1">
      <alignment wrapText="1"/>
    </xf>
    <xf numFmtId="0" fontId="18" fillId="0" borderId="61"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xf>
    <xf numFmtId="0" fontId="18" fillId="0" borderId="69" xfId="0" applyFont="1" applyBorder="1" applyAlignment="1">
      <alignment horizontal="center" vertical="center" wrapText="1"/>
    </xf>
    <xf numFmtId="0" fontId="1" fillId="4" borderId="98" xfId="0" applyFont="1" applyFill="1" applyBorder="1" applyAlignment="1">
      <alignment horizontal="left"/>
    </xf>
    <xf numFmtId="0" fontId="15" fillId="4" borderId="98" xfId="0" applyFont="1" applyFill="1" applyBorder="1" applyAlignment="1">
      <alignment horizontal="left"/>
    </xf>
    <xf numFmtId="0" fontId="37" fillId="0" borderId="0" xfId="21" applyFont="1" applyFill="1" applyAlignment="1">
      <alignment vertical="top" wrapText="1"/>
    </xf>
    <xf numFmtId="0" fontId="37" fillId="0" borderId="0" xfId="13" applyFont="1" applyFill="1" applyAlignment="1">
      <alignment vertical="top" wrapText="1"/>
    </xf>
    <xf numFmtId="3" fontId="50" fillId="0" borderId="0" xfId="13" applyNumberFormat="1" applyFont="1" applyFill="1" applyAlignment="1">
      <alignment horizontal="center"/>
    </xf>
    <xf numFmtId="0" fontId="37" fillId="0" borderId="0" xfId="13" applyFont="1" applyFill="1" applyBorder="1" applyAlignment="1">
      <alignment horizontal="center"/>
    </xf>
    <xf numFmtId="3" fontId="39" fillId="0" borderId="0" xfId="22" applyNumberFormat="1" applyFont="1" applyFill="1" applyAlignment="1">
      <alignment horizontal="center"/>
    </xf>
    <xf numFmtId="0" fontId="39" fillId="0" borderId="0" xfId="22" applyFont="1" applyFill="1" applyAlignment="1">
      <alignment horizontal="center"/>
    </xf>
    <xf numFmtId="3" fontId="37" fillId="0" borderId="0" xfId="22" applyNumberFormat="1" applyFont="1" applyFill="1" applyAlignment="1">
      <alignment horizontal="center"/>
    </xf>
    <xf numFmtId="0" fontId="37" fillId="0" borderId="0" xfId="22" applyFont="1" applyFill="1" applyAlignment="1">
      <alignment horizontal="center"/>
    </xf>
    <xf numFmtId="0" fontId="51" fillId="0" borderId="0" xfId="22" applyFont="1" applyFill="1" applyAlignment="1">
      <alignment horizontal="center"/>
    </xf>
    <xf numFmtId="0" fontId="37" fillId="0" borderId="0" xfId="22" applyFont="1" applyFill="1" applyAlignment="1">
      <alignment wrapText="1"/>
    </xf>
  </cellXfs>
  <cellStyles count="23">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6" xfId="20"/>
    <cellStyle name="Normal_Appendix Exhibits.FINAL 2" xfId="21"/>
    <cellStyle name="Normal_Sheet1 2" xfId="22"/>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584200</xdr:colOff>
      <xdr:row>28</xdr:row>
      <xdr:rowOff>25400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500"/>
          <a:ext cx="7899400" cy="499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view="pageBreakPreview" zoomScale="75" zoomScaleNormal="75" zoomScaleSheetLayoutView="75" workbookViewId="0">
      <selection activeCell="H46" sqref="H46"/>
    </sheetView>
  </sheetViews>
  <sheetFormatPr defaultRowHeight="15" x14ac:dyDescent="0.2"/>
  <cols>
    <col min="1" max="13" width="9.140625" style="251"/>
    <col min="14" max="14" width="2" style="252" customWidth="1"/>
    <col min="15" max="16384" width="9.140625" style="251"/>
  </cols>
  <sheetData>
    <row r="1" spans="1:14" ht="20.25" x14ac:dyDescent="0.3">
      <c r="A1" s="250" t="s">
        <v>220</v>
      </c>
      <c r="N1" s="252" t="s">
        <v>19</v>
      </c>
    </row>
    <row r="2" spans="1:14" x14ac:dyDescent="0.2">
      <c r="N2" s="252" t="s">
        <v>19</v>
      </c>
    </row>
    <row r="3" spans="1:14" x14ac:dyDescent="0.2">
      <c r="N3" s="252" t="s">
        <v>19</v>
      </c>
    </row>
    <row r="4" spans="1:14" x14ac:dyDescent="0.2">
      <c r="N4" s="252" t="s">
        <v>19</v>
      </c>
    </row>
    <row r="5" spans="1:14" ht="15.75" x14ac:dyDescent="0.25">
      <c r="B5" s="253"/>
      <c r="N5" s="252" t="s">
        <v>19</v>
      </c>
    </row>
    <row r="6" spans="1:14" x14ac:dyDescent="0.2">
      <c r="N6" s="252" t="s">
        <v>19</v>
      </c>
    </row>
    <row r="7" spans="1:14" x14ac:dyDescent="0.2">
      <c r="N7" s="252" t="s">
        <v>19</v>
      </c>
    </row>
    <row r="8" spans="1:14" x14ac:dyDescent="0.2">
      <c r="N8" s="252" t="s">
        <v>19</v>
      </c>
    </row>
    <row r="9" spans="1:14" x14ac:dyDescent="0.2">
      <c r="N9" s="252" t="s">
        <v>19</v>
      </c>
    </row>
    <row r="10" spans="1:14" x14ac:dyDescent="0.2">
      <c r="N10" s="252" t="s">
        <v>19</v>
      </c>
    </row>
    <row r="11" spans="1:14" x14ac:dyDescent="0.2">
      <c r="N11" s="252" t="s">
        <v>19</v>
      </c>
    </row>
    <row r="12" spans="1:14" x14ac:dyDescent="0.2">
      <c r="N12" s="252" t="s">
        <v>19</v>
      </c>
    </row>
    <row r="13" spans="1:14" x14ac:dyDescent="0.2">
      <c r="N13" s="252" t="s">
        <v>19</v>
      </c>
    </row>
    <row r="14" spans="1:14" x14ac:dyDescent="0.2">
      <c r="N14" s="252" t="s">
        <v>19</v>
      </c>
    </row>
    <row r="15" spans="1:14" x14ac:dyDescent="0.2">
      <c r="N15" s="252" t="s">
        <v>19</v>
      </c>
    </row>
    <row r="16" spans="1:14" x14ac:dyDescent="0.2">
      <c r="N16" s="252" t="s">
        <v>19</v>
      </c>
    </row>
    <row r="17" spans="1:14" x14ac:dyDescent="0.2">
      <c r="N17" s="252" t="s">
        <v>19</v>
      </c>
    </row>
    <row r="18" spans="1:14" x14ac:dyDescent="0.2">
      <c r="N18" s="252" t="s">
        <v>19</v>
      </c>
    </row>
    <row r="19" spans="1:14" x14ac:dyDescent="0.2">
      <c r="N19" s="252" t="s">
        <v>19</v>
      </c>
    </row>
    <row r="20" spans="1:14" x14ac:dyDescent="0.2">
      <c r="N20" s="252" t="s">
        <v>19</v>
      </c>
    </row>
    <row r="21" spans="1:14" x14ac:dyDescent="0.2">
      <c r="N21" s="252" t="s">
        <v>19</v>
      </c>
    </row>
    <row r="22" spans="1:14" x14ac:dyDescent="0.2">
      <c r="N22" s="252" t="s">
        <v>19</v>
      </c>
    </row>
    <row r="23" spans="1:14" x14ac:dyDescent="0.2">
      <c r="N23" s="252" t="s">
        <v>19</v>
      </c>
    </row>
    <row r="24" spans="1:14" x14ac:dyDescent="0.2">
      <c r="N24" s="252" t="s">
        <v>19</v>
      </c>
    </row>
    <row r="25" spans="1:14" x14ac:dyDescent="0.2">
      <c r="N25" s="252" t="s">
        <v>19</v>
      </c>
    </row>
    <row r="26" spans="1:14" x14ac:dyDescent="0.2">
      <c r="N26" s="252" t="s">
        <v>19</v>
      </c>
    </row>
    <row r="27" spans="1:14" x14ac:dyDescent="0.2">
      <c r="N27" s="252" t="s">
        <v>19</v>
      </c>
    </row>
    <row r="28" spans="1:14" x14ac:dyDescent="0.2">
      <c r="N28" s="252" t="s">
        <v>19</v>
      </c>
    </row>
    <row r="29" spans="1:14" x14ac:dyDescent="0.2">
      <c r="A29" s="324"/>
      <c r="B29" s="325"/>
      <c r="C29" s="325"/>
      <c r="D29" s="325"/>
      <c r="E29" s="325"/>
      <c r="F29" s="325"/>
      <c r="G29" s="325"/>
      <c r="H29" s="325"/>
      <c r="I29" s="325"/>
      <c r="J29" s="325"/>
      <c r="K29" s="325"/>
      <c r="L29" s="325"/>
      <c r="M29" s="325"/>
      <c r="N29" s="252" t="s">
        <v>20</v>
      </c>
    </row>
    <row r="31" spans="1:14" ht="21" customHeight="1" x14ac:dyDescent="0.2">
      <c r="A31" s="326"/>
      <c r="B31" s="326"/>
      <c r="C31" s="326"/>
      <c r="D31" s="326"/>
      <c r="E31" s="326"/>
      <c r="F31" s="326"/>
      <c r="G31" s="326"/>
      <c r="H31" s="326"/>
      <c r="I31" s="326"/>
      <c r="J31" s="326"/>
      <c r="K31" s="254"/>
    </row>
    <row r="32" spans="1:14" ht="72.75" customHeight="1" x14ac:dyDescent="0.2">
      <c r="A32" s="327"/>
      <c r="B32" s="327"/>
      <c r="C32" s="327"/>
      <c r="D32" s="327"/>
      <c r="E32" s="327"/>
      <c r="F32" s="327"/>
      <c r="G32" s="327"/>
      <c r="H32" s="327"/>
      <c r="I32" s="327"/>
      <c r="J32" s="327"/>
      <c r="K32" s="255"/>
    </row>
    <row r="200" spans="1:1" x14ac:dyDescent="0.2">
      <c r="A200" s="251" t="s">
        <v>221</v>
      </c>
    </row>
    <row r="256" spans="1:1" ht="15.75" x14ac:dyDescent="0.25">
      <c r="A256" s="256" t="s">
        <v>222</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4"/>
  <sheetViews>
    <sheetView view="pageBreakPreview" zoomScale="80" zoomScaleNormal="100" zoomScaleSheetLayoutView="80" workbookViewId="0">
      <selection activeCell="L84" sqref="L84"/>
    </sheetView>
  </sheetViews>
  <sheetFormatPr defaultRowHeight="14.25" x14ac:dyDescent="0.2"/>
  <cols>
    <col min="1" max="1" width="63.5703125" style="9" customWidth="1"/>
    <col min="2" max="2" width="8.7109375" style="9" hidden="1" customWidth="1"/>
    <col min="3" max="3" width="12.7109375" style="9" hidden="1" customWidth="1"/>
    <col min="4" max="4" width="8.7109375" style="9" hidden="1" customWidth="1"/>
    <col min="5" max="5" width="12.7109375" style="9" hidden="1" customWidth="1"/>
    <col min="6" max="6" width="8.7109375" style="9" hidden="1" customWidth="1"/>
    <col min="7" max="7" width="12.7109375" style="9" hidden="1" customWidth="1"/>
    <col min="8" max="8" width="8.7109375" style="9" hidden="1" customWidth="1"/>
    <col min="9" max="9" width="12.7109375" style="9" hidden="1" customWidth="1"/>
    <col min="10" max="10" width="8.7109375" style="9" hidden="1" customWidth="1"/>
    <col min="11" max="11" width="12.7109375" style="9" hidden="1" customWidth="1"/>
    <col min="12" max="13" width="15.7109375" style="9" customWidth="1"/>
    <col min="14" max="15" width="12.7109375" style="9" hidden="1" customWidth="1"/>
    <col min="16" max="16" width="14" style="4" bestFit="1" customWidth="1"/>
    <col min="17" max="17" width="4.5703125" style="9" customWidth="1"/>
    <col min="18" max="18" width="122.85546875" style="9" customWidth="1"/>
    <col min="19" max="20" width="8.28515625" style="9" customWidth="1"/>
    <col min="21" max="21" width="12.7109375" style="9" customWidth="1"/>
    <col min="22" max="23" width="8.28515625" style="9" customWidth="1"/>
    <col min="24" max="24" width="12.7109375" style="9" customWidth="1"/>
    <col min="25" max="16384" width="9.140625" style="9"/>
  </cols>
  <sheetData>
    <row r="1" spans="1:24" ht="18" x14ac:dyDescent="0.25">
      <c r="A1" s="330" t="s">
        <v>117</v>
      </c>
      <c r="B1" s="330"/>
      <c r="C1" s="330"/>
      <c r="D1" s="330"/>
      <c r="E1" s="330"/>
      <c r="F1" s="330"/>
      <c r="G1" s="330"/>
      <c r="H1" s="330"/>
      <c r="I1" s="330"/>
      <c r="J1" s="330"/>
      <c r="K1" s="330"/>
      <c r="L1" s="330"/>
      <c r="M1" s="330"/>
      <c r="N1" s="330"/>
      <c r="O1" s="330"/>
      <c r="P1" s="83" t="s">
        <v>19</v>
      </c>
      <c r="Q1" s="6"/>
      <c r="R1" s="146"/>
      <c r="S1" s="6"/>
      <c r="T1" s="6"/>
      <c r="U1" s="6"/>
      <c r="V1" s="6"/>
      <c r="W1" s="6"/>
      <c r="X1" s="6"/>
    </row>
    <row r="2" spans="1:24" ht="15" x14ac:dyDescent="0.2">
      <c r="A2" s="331" t="s">
        <v>225</v>
      </c>
      <c r="B2" s="331"/>
      <c r="C2" s="331"/>
      <c r="D2" s="331"/>
      <c r="E2" s="331"/>
      <c r="F2" s="331"/>
      <c r="G2" s="331"/>
      <c r="H2" s="331"/>
      <c r="I2" s="331"/>
      <c r="J2" s="331"/>
      <c r="K2" s="331"/>
      <c r="L2" s="331"/>
      <c r="M2" s="331"/>
      <c r="N2" s="331"/>
      <c r="O2" s="331"/>
      <c r="P2" s="83" t="s">
        <v>19</v>
      </c>
      <c r="Q2" s="7"/>
      <c r="R2" s="147"/>
      <c r="S2" s="7"/>
      <c r="T2" s="7"/>
      <c r="U2" s="7"/>
      <c r="V2" s="7"/>
      <c r="W2" s="7"/>
      <c r="X2" s="7"/>
    </row>
    <row r="3" spans="1:24" x14ac:dyDescent="0.2">
      <c r="A3" s="343" t="s">
        <v>1</v>
      </c>
      <c r="B3" s="343"/>
      <c r="C3" s="343"/>
      <c r="D3" s="343"/>
      <c r="E3" s="343"/>
      <c r="F3" s="343"/>
      <c r="G3" s="343"/>
      <c r="H3" s="343"/>
      <c r="I3" s="343"/>
      <c r="J3" s="343"/>
      <c r="K3" s="343"/>
      <c r="L3" s="343"/>
      <c r="M3" s="343"/>
      <c r="N3" s="343"/>
      <c r="O3" s="343"/>
      <c r="P3" s="83" t="s">
        <v>19</v>
      </c>
      <c r="Q3" s="10"/>
      <c r="R3" s="147"/>
      <c r="S3" s="10"/>
      <c r="T3" s="10"/>
      <c r="U3" s="10"/>
      <c r="V3" s="10"/>
      <c r="W3" s="10"/>
      <c r="X3" s="10"/>
    </row>
    <row r="4" spans="1:24" x14ac:dyDescent="0.2">
      <c r="A4" s="337" t="s">
        <v>2</v>
      </c>
      <c r="B4" s="337"/>
      <c r="C4" s="337"/>
      <c r="D4" s="337"/>
      <c r="E4" s="337"/>
      <c r="F4" s="337"/>
      <c r="G4" s="337"/>
      <c r="H4" s="337"/>
      <c r="I4" s="337"/>
      <c r="J4" s="337"/>
      <c r="K4" s="337"/>
      <c r="L4" s="337"/>
      <c r="M4" s="337"/>
      <c r="N4" s="337"/>
      <c r="O4" s="337"/>
      <c r="P4" s="83" t="s">
        <v>19</v>
      </c>
      <c r="Q4" s="8"/>
      <c r="R4" s="147"/>
      <c r="S4" s="8"/>
      <c r="T4" s="8"/>
      <c r="U4" s="8"/>
      <c r="V4" s="8"/>
      <c r="W4" s="8"/>
      <c r="X4" s="8"/>
    </row>
    <row r="5" spans="1:24" ht="15.75" hidden="1" thickBot="1" x14ac:dyDescent="0.3">
      <c r="A5" s="413" t="s">
        <v>235</v>
      </c>
      <c r="B5" s="414"/>
      <c r="C5" s="414"/>
      <c r="D5" s="414"/>
      <c r="E5" s="414"/>
      <c r="F5" s="414"/>
      <c r="G5" s="414"/>
      <c r="H5" s="414"/>
      <c r="I5" s="414"/>
      <c r="J5" s="414"/>
      <c r="K5" s="414"/>
      <c r="L5" s="414"/>
      <c r="M5" s="414"/>
      <c r="N5" s="50"/>
      <c r="O5" s="50"/>
      <c r="P5" s="83" t="s">
        <v>19</v>
      </c>
      <c r="Q5" s="8"/>
      <c r="R5" s="148"/>
      <c r="S5" s="8"/>
      <c r="T5" s="8"/>
      <c r="U5" s="8"/>
      <c r="V5" s="8"/>
      <c r="W5" s="8"/>
      <c r="X5" s="8"/>
    </row>
    <row r="6" spans="1:24" s="24" customFormat="1" ht="15" hidden="1" x14ac:dyDescent="0.2">
      <c r="A6" s="409" t="s">
        <v>118</v>
      </c>
      <c r="B6" s="407" t="s">
        <v>22</v>
      </c>
      <c r="C6" s="412"/>
      <c r="D6" s="412"/>
      <c r="E6" s="412"/>
      <c r="F6" s="412"/>
      <c r="G6" s="412"/>
      <c r="H6" s="407" t="s">
        <v>23</v>
      </c>
      <c r="I6" s="412"/>
      <c r="J6" s="412"/>
      <c r="K6" s="412"/>
      <c r="L6" s="412"/>
      <c r="M6" s="408"/>
      <c r="N6" s="86"/>
      <c r="O6" s="86"/>
      <c r="P6" s="83" t="s">
        <v>19</v>
      </c>
    </row>
    <row r="7" spans="1:24" s="24" customFormat="1" ht="15" hidden="1" customHeight="1" x14ac:dyDescent="0.2">
      <c r="A7" s="410"/>
      <c r="B7" s="407" t="s">
        <v>119</v>
      </c>
      <c r="C7" s="408"/>
      <c r="D7" s="407" t="s">
        <v>120</v>
      </c>
      <c r="E7" s="408"/>
      <c r="F7" s="407" t="s">
        <v>36</v>
      </c>
      <c r="G7" s="408"/>
      <c r="H7" s="407" t="s">
        <v>119</v>
      </c>
      <c r="I7" s="408"/>
      <c r="J7" s="407" t="s">
        <v>120</v>
      </c>
      <c r="K7" s="408"/>
      <c r="L7" s="407" t="s">
        <v>36</v>
      </c>
      <c r="M7" s="408"/>
      <c r="N7" s="86"/>
      <c r="O7" s="86"/>
      <c r="P7" s="83" t="s">
        <v>19</v>
      </c>
    </row>
    <row r="8" spans="1:24" s="24" customFormat="1" ht="28.5" hidden="1" x14ac:dyDescent="0.2">
      <c r="A8" s="411"/>
      <c r="B8" s="22" t="s">
        <v>3</v>
      </c>
      <c r="C8" s="22" t="s">
        <v>4</v>
      </c>
      <c r="D8" s="22" t="s">
        <v>3</v>
      </c>
      <c r="E8" s="22" t="s">
        <v>4</v>
      </c>
      <c r="F8" s="22" t="s">
        <v>3</v>
      </c>
      <c r="G8" s="22" t="s">
        <v>4</v>
      </c>
      <c r="H8" s="22" t="s">
        <v>3</v>
      </c>
      <c r="I8" s="22" t="s">
        <v>4</v>
      </c>
      <c r="J8" s="22" t="s">
        <v>3</v>
      </c>
      <c r="K8" s="22" t="s">
        <v>4</v>
      </c>
      <c r="L8" s="22" t="s">
        <v>3</v>
      </c>
      <c r="M8" s="22" t="s">
        <v>4</v>
      </c>
      <c r="N8" s="102"/>
      <c r="O8" s="102"/>
      <c r="P8" s="83" t="s">
        <v>19</v>
      </c>
      <c r="R8" s="158"/>
    </row>
    <row r="9" spans="1:24" s="24" customFormat="1" hidden="1" x14ac:dyDescent="0.2">
      <c r="A9" s="107" t="s">
        <v>121</v>
      </c>
      <c r="B9" s="191">
        <v>0</v>
      </c>
      <c r="C9" s="191">
        <v>0</v>
      </c>
      <c r="D9" s="191">
        <v>0</v>
      </c>
      <c r="E9" s="191">
        <v>0</v>
      </c>
      <c r="F9" s="191">
        <v>0</v>
      </c>
      <c r="G9" s="191">
        <v>0</v>
      </c>
      <c r="H9" s="191">
        <v>0</v>
      </c>
      <c r="I9" s="191">
        <v>0</v>
      </c>
      <c r="J9" s="191">
        <v>0</v>
      </c>
      <c r="K9" s="191">
        <v>0</v>
      </c>
      <c r="L9" s="191">
        <v>0</v>
      </c>
      <c r="M9" s="191">
        <v>0</v>
      </c>
      <c r="N9" s="103"/>
      <c r="O9" s="103"/>
      <c r="P9" s="83" t="s">
        <v>19</v>
      </c>
      <c r="R9" s="159"/>
    </row>
    <row r="10" spans="1:24" s="24" customFormat="1" hidden="1" x14ac:dyDescent="0.2">
      <c r="A10" s="108" t="s">
        <v>122</v>
      </c>
      <c r="B10" s="197">
        <v>0</v>
      </c>
      <c r="C10" s="197">
        <v>0</v>
      </c>
      <c r="D10" s="197">
        <v>0</v>
      </c>
      <c r="E10" s="197">
        <v>0</v>
      </c>
      <c r="F10" s="197">
        <v>0</v>
      </c>
      <c r="G10" s="197">
        <v>0</v>
      </c>
      <c r="H10" s="197">
        <v>0</v>
      </c>
      <c r="I10" s="197">
        <v>0</v>
      </c>
      <c r="J10" s="197">
        <v>0</v>
      </c>
      <c r="K10" s="197">
        <v>0</v>
      </c>
      <c r="L10" s="197">
        <v>0</v>
      </c>
      <c r="M10" s="197">
        <v>0</v>
      </c>
      <c r="N10" s="103"/>
      <c r="O10" s="103"/>
      <c r="P10" s="83" t="s">
        <v>19</v>
      </c>
      <c r="R10" s="31"/>
    </row>
    <row r="11" spans="1:24" s="24" customFormat="1" hidden="1" x14ac:dyDescent="0.2">
      <c r="A11" s="108" t="s">
        <v>123</v>
      </c>
      <c r="B11" s="197">
        <v>0</v>
      </c>
      <c r="C11" s="197">
        <v>0</v>
      </c>
      <c r="D11" s="197">
        <v>0</v>
      </c>
      <c r="E11" s="197">
        <v>0</v>
      </c>
      <c r="F11" s="197">
        <v>0</v>
      </c>
      <c r="G11" s="197">
        <v>0</v>
      </c>
      <c r="H11" s="197">
        <v>0</v>
      </c>
      <c r="I11" s="197">
        <v>0</v>
      </c>
      <c r="J11" s="197">
        <v>0</v>
      </c>
      <c r="K11" s="197">
        <v>0</v>
      </c>
      <c r="L11" s="197">
        <v>0</v>
      </c>
      <c r="M11" s="197">
        <v>0</v>
      </c>
      <c r="N11" s="103"/>
      <c r="O11" s="103"/>
      <c r="P11" s="83" t="s">
        <v>19</v>
      </c>
    </row>
    <row r="12" spans="1:24" s="24" customFormat="1" hidden="1" x14ac:dyDescent="0.2">
      <c r="A12" s="108" t="s">
        <v>124</v>
      </c>
      <c r="B12" s="197">
        <v>0</v>
      </c>
      <c r="C12" s="197">
        <v>0</v>
      </c>
      <c r="D12" s="197">
        <v>0</v>
      </c>
      <c r="E12" s="197">
        <v>0</v>
      </c>
      <c r="F12" s="197">
        <v>0</v>
      </c>
      <c r="G12" s="197">
        <v>0</v>
      </c>
      <c r="H12" s="197">
        <v>0</v>
      </c>
      <c r="I12" s="197">
        <v>0</v>
      </c>
      <c r="J12" s="197">
        <v>0</v>
      </c>
      <c r="K12" s="197">
        <v>0</v>
      </c>
      <c r="L12" s="197">
        <v>0</v>
      </c>
      <c r="M12" s="197">
        <v>0</v>
      </c>
      <c r="N12" s="103"/>
      <c r="O12" s="103"/>
      <c r="P12" s="83" t="s">
        <v>19</v>
      </c>
      <c r="R12" s="159"/>
    </row>
    <row r="13" spans="1:24" s="24" customFormat="1" hidden="1" x14ac:dyDescent="0.2">
      <c r="A13" s="108" t="s">
        <v>125</v>
      </c>
      <c r="B13" s="197">
        <v>0</v>
      </c>
      <c r="C13" s="197">
        <v>0</v>
      </c>
      <c r="D13" s="197">
        <v>0</v>
      </c>
      <c r="E13" s="197">
        <v>0</v>
      </c>
      <c r="F13" s="197">
        <v>0</v>
      </c>
      <c r="G13" s="197">
        <v>0</v>
      </c>
      <c r="H13" s="197">
        <v>0</v>
      </c>
      <c r="I13" s="197">
        <v>0</v>
      </c>
      <c r="J13" s="197">
        <v>0</v>
      </c>
      <c r="K13" s="197">
        <v>0</v>
      </c>
      <c r="L13" s="197">
        <v>0</v>
      </c>
      <c r="M13" s="197">
        <v>0</v>
      </c>
      <c r="N13" s="103"/>
      <c r="O13" s="103"/>
      <c r="P13" s="83" t="s">
        <v>19</v>
      </c>
      <c r="R13" s="159"/>
    </row>
    <row r="14" spans="1:24" s="24" customFormat="1" hidden="1" x14ac:dyDescent="0.2">
      <c r="A14" s="108" t="s">
        <v>126</v>
      </c>
      <c r="B14" s="197">
        <v>0</v>
      </c>
      <c r="C14" s="197">
        <v>0</v>
      </c>
      <c r="D14" s="197">
        <v>0</v>
      </c>
      <c r="E14" s="197">
        <v>0</v>
      </c>
      <c r="F14" s="197">
        <v>0</v>
      </c>
      <c r="G14" s="197">
        <v>0</v>
      </c>
      <c r="H14" s="197">
        <v>0</v>
      </c>
      <c r="I14" s="197">
        <v>0</v>
      </c>
      <c r="J14" s="197">
        <v>0</v>
      </c>
      <c r="K14" s="197">
        <v>0</v>
      </c>
      <c r="L14" s="197">
        <v>0</v>
      </c>
      <c r="M14" s="197">
        <v>0</v>
      </c>
      <c r="N14" s="103"/>
      <c r="O14" s="103"/>
      <c r="P14" s="83" t="s">
        <v>19</v>
      </c>
      <c r="R14" s="31"/>
    </row>
    <row r="15" spans="1:24" s="24" customFormat="1" hidden="1" x14ac:dyDescent="0.2">
      <c r="A15" s="108" t="s">
        <v>127</v>
      </c>
      <c r="B15" s="197">
        <v>0</v>
      </c>
      <c r="C15" s="197">
        <v>0</v>
      </c>
      <c r="D15" s="197">
        <v>0</v>
      </c>
      <c r="E15" s="197">
        <v>0</v>
      </c>
      <c r="F15" s="197">
        <v>0</v>
      </c>
      <c r="G15" s="197">
        <v>0</v>
      </c>
      <c r="H15" s="197">
        <v>0</v>
      </c>
      <c r="I15" s="197">
        <v>0</v>
      </c>
      <c r="J15" s="197">
        <v>0</v>
      </c>
      <c r="K15" s="197">
        <v>0</v>
      </c>
      <c r="L15" s="197">
        <v>0</v>
      </c>
      <c r="M15" s="197">
        <v>0</v>
      </c>
      <c r="N15" s="103"/>
      <c r="O15" s="103"/>
      <c r="P15" s="83" t="s">
        <v>19</v>
      </c>
      <c r="R15" s="31"/>
    </row>
    <row r="16" spans="1:24" s="24" customFormat="1" hidden="1" x14ac:dyDescent="0.2">
      <c r="A16" s="108" t="s">
        <v>128</v>
      </c>
      <c r="B16" s="197">
        <v>0</v>
      </c>
      <c r="C16" s="197">
        <v>0</v>
      </c>
      <c r="D16" s="197">
        <v>0</v>
      </c>
      <c r="E16" s="197">
        <v>0</v>
      </c>
      <c r="F16" s="197">
        <v>0</v>
      </c>
      <c r="G16" s="197">
        <v>0</v>
      </c>
      <c r="H16" s="197">
        <v>0</v>
      </c>
      <c r="I16" s="197">
        <v>0</v>
      </c>
      <c r="J16" s="197">
        <v>0</v>
      </c>
      <c r="K16" s="197">
        <v>0</v>
      </c>
      <c r="L16" s="197">
        <v>0</v>
      </c>
      <c r="M16" s="197">
        <v>0</v>
      </c>
      <c r="N16" s="103"/>
      <c r="O16" s="103"/>
      <c r="P16" s="83" t="s">
        <v>19</v>
      </c>
      <c r="R16" s="31"/>
    </row>
    <row r="17" spans="1:18" s="24" customFormat="1" hidden="1" x14ac:dyDescent="0.2">
      <c r="A17" s="108" t="s">
        <v>129</v>
      </c>
      <c r="B17" s="197">
        <v>0</v>
      </c>
      <c r="C17" s="197">
        <v>0</v>
      </c>
      <c r="D17" s="197">
        <v>0</v>
      </c>
      <c r="E17" s="197">
        <v>0</v>
      </c>
      <c r="F17" s="197">
        <v>0</v>
      </c>
      <c r="G17" s="197">
        <v>0</v>
      </c>
      <c r="H17" s="197">
        <v>0</v>
      </c>
      <c r="I17" s="197">
        <v>0</v>
      </c>
      <c r="J17" s="197">
        <v>0</v>
      </c>
      <c r="K17" s="197">
        <v>0</v>
      </c>
      <c r="L17" s="197">
        <v>0</v>
      </c>
      <c r="M17" s="197">
        <v>0</v>
      </c>
      <c r="N17" s="103"/>
      <c r="O17" s="103"/>
      <c r="P17" s="83" t="s">
        <v>19</v>
      </c>
      <c r="R17" s="31"/>
    </row>
    <row r="18" spans="1:18" s="24" customFormat="1" hidden="1" x14ac:dyDescent="0.2">
      <c r="A18" s="108" t="s">
        <v>130</v>
      </c>
      <c r="B18" s="197">
        <v>0</v>
      </c>
      <c r="C18" s="197">
        <v>0</v>
      </c>
      <c r="D18" s="197">
        <v>0</v>
      </c>
      <c r="E18" s="197">
        <v>0</v>
      </c>
      <c r="F18" s="197">
        <v>0</v>
      </c>
      <c r="G18" s="197">
        <v>0</v>
      </c>
      <c r="H18" s="197">
        <v>0</v>
      </c>
      <c r="I18" s="197">
        <v>0</v>
      </c>
      <c r="J18" s="197">
        <v>0</v>
      </c>
      <c r="K18" s="197">
        <v>0</v>
      </c>
      <c r="L18" s="197">
        <v>0</v>
      </c>
      <c r="M18" s="197">
        <v>0</v>
      </c>
      <c r="N18" s="103"/>
      <c r="O18" s="103"/>
      <c r="P18" s="83" t="s">
        <v>19</v>
      </c>
    </row>
    <row r="19" spans="1:18" s="24" customFormat="1" hidden="1" x14ac:dyDescent="0.2">
      <c r="A19" s="108" t="s">
        <v>131</v>
      </c>
      <c r="B19" s="197">
        <v>0</v>
      </c>
      <c r="C19" s="197">
        <v>0</v>
      </c>
      <c r="D19" s="197">
        <v>0</v>
      </c>
      <c r="E19" s="197">
        <v>0</v>
      </c>
      <c r="F19" s="197">
        <v>0</v>
      </c>
      <c r="G19" s="197">
        <v>0</v>
      </c>
      <c r="H19" s="197">
        <v>0</v>
      </c>
      <c r="I19" s="197">
        <v>0</v>
      </c>
      <c r="J19" s="197">
        <v>0</v>
      </c>
      <c r="K19" s="197">
        <v>0</v>
      </c>
      <c r="L19" s="197">
        <v>0</v>
      </c>
      <c r="M19" s="197">
        <v>0</v>
      </c>
      <c r="N19" s="103"/>
      <c r="O19" s="103"/>
      <c r="P19" s="83" t="s">
        <v>19</v>
      </c>
    </row>
    <row r="20" spans="1:18" s="24" customFormat="1" hidden="1" x14ac:dyDescent="0.2">
      <c r="A20" s="109" t="s">
        <v>132</v>
      </c>
      <c r="B20" s="192">
        <v>0</v>
      </c>
      <c r="C20" s="192">
        <v>0</v>
      </c>
      <c r="D20" s="192">
        <v>0</v>
      </c>
      <c r="E20" s="192">
        <v>0</v>
      </c>
      <c r="F20" s="192">
        <v>0</v>
      </c>
      <c r="G20" s="192">
        <v>0</v>
      </c>
      <c r="H20" s="192">
        <v>0</v>
      </c>
      <c r="I20" s="192">
        <v>0</v>
      </c>
      <c r="J20" s="192">
        <v>0</v>
      </c>
      <c r="K20" s="192">
        <v>0</v>
      </c>
      <c r="L20" s="192">
        <v>0</v>
      </c>
      <c r="M20" s="192">
        <v>0</v>
      </c>
      <c r="N20" s="103"/>
      <c r="O20" s="103"/>
      <c r="P20" s="83" t="s">
        <v>19</v>
      </c>
    </row>
    <row r="21" spans="1:18" s="24" customFormat="1" hidden="1" x14ac:dyDescent="0.2">
      <c r="A21" s="107" t="s">
        <v>133</v>
      </c>
      <c r="B21" s="191">
        <f>SUM(B9:B20)</f>
        <v>0</v>
      </c>
      <c r="C21" s="191">
        <f>SUM(C9:C20)</f>
        <v>0</v>
      </c>
      <c r="D21" s="191">
        <f>SUM(D9:D20)</f>
        <v>0</v>
      </c>
      <c r="E21" s="191">
        <f>SUM(E9:E20)</f>
        <v>0</v>
      </c>
      <c r="F21" s="191">
        <f>SUM(F9:F20)</f>
        <v>0</v>
      </c>
      <c r="G21" s="191">
        <f t="shared" ref="G21" si="0">SUM(G9:G20)</f>
        <v>0</v>
      </c>
      <c r="H21" s="191">
        <f>SUM(H9:H20)</f>
        <v>0</v>
      </c>
      <c r="I21" s="191">
        <f t="shared" ref="I21" si="1">SUM(I9:I20)</f>
        <v>0</v>
      </c>
      <c r="J21" s="191">
        <f>SUM(J9:J20)</f>
        <v>0</v>
      </c>
      <c r="K21" s="191">
        <f t="shared" ref="K21" si="2">SUM(K9:K20)</f>
        <v>0</v>
      </c>
      <c r="L21" s="191">
        <f>SUM(L9:L20)</f>
        <v>0</v>
      </c>
      <c r="M21" s="191">
        <f t="shared" ref="M21" si="3">SUM(M9:M20)</f>
        <v>0</v>
      </c>
      <c r="N21" s="103"/>
      <c r="O21" s="103"/>
      <c r="P21" s="83" t="s">
        <v>19</v>
      </c>
      <c r="R21" s="31"/>
    </row>
    <row r="22" spans="1:18" s="24" customFormat="1" hidden="1" x14ac:dyDescent="0.2">
      <c r="A22" s="110" t="s">
        <v>134</v>
      </c>
      <c r="B22" s="197">
        <f>-B21*0.5</f>
        <v>0</v>
      </c>
      <c r="C22" s="197">
        <f t="shared" ref="C22:L22" si="4">-C21*0.5</f>
        <v>0</v>
      </c>
      <c r="D22" s="197">
        <f t="shared" si="4"/>
        <v>0</v>
      </c>
      <c r="E22" s="197">
        <f t="shared" si="4"/>
        <v>0</v>
      </c>
      <c r="F22" s="197">
        <f t="shared" si="4"/>
        <v>0</v>
      </c>
      <c r="G22" s="197"/>
      <c r="H22" s="197">
        <f t="shared" si="4"/>
        <v>0</v>
      </c>
      <c r="I22" s="197">
        <f t="shared" si="4"/>
        <v>0</v>
      </c>
      <c r="J22" s="197">
        <f t="shared" si="4"/>
        <v>0</v>
      </c>
      <c r="K22" s="197">
        <f t="shared" si="4"/>
        <v>0</v>
      </c>
      <c r="L22" s="197">
        <f t="shared" si="4"/>
        <v>0</v>
      </c>
      <c r="M22" s="197"/>
      <c r="N22" s="103"/>
      <c r="O22" s="103"/>
      <c r="P22" s="83" t="s">
        <v>19</v>
      </c>
      <c r="R22" s="159"/>
    </row>
    <row r="23" spans="1:18" s="24" customFormat="1" hidden="1" x14ac:dyDescent="0.2">
      <c r="A23" s="108" t="s">
        <v>155</v>
      </c>
      <c r="B23" s="197"/>
      <c r="C23" s="197">
        <v>0</v>
      </c>
      <c r="D23" s="197"/>
      <c r="E23" s="197">
        <v>0</v>
      </c>
      <c r="F23" s="197"/>
      <c r="G23" s="197">
        <v>0</v>
      </c>
      <c r="H23" s="197"/>
      <c r="I23" s="197">
        <v>0</v>
      </c>
      <c r="J23" s="197"/>
      <c r="K23" s="197">
        <v>0</v>
      </c>
      <c r="L23" s="197"/>
      <c r="M23" s="197">
        <v>0</v>
      </c>
      <c r="N23" s="103"/>
      <c r="O23" s="103"/>
      <c r="P23" s="83" t="s">
        <v>19</v>
      </c>
      <c r="R23" s="159"/>
    </row>
    <row r="24" spans="1:18" hidden="1" x14ac:dyDescent="0.2">
      <c r="A24" s="109" t="s">
        <v>135</v>
      </c>
      <c r="B24" s="192">
        <f>SUM(B21:B23)</f>
        <v>0</v>
      </c>
      <c r="C24" s="192">
        <f t="shared" ref="C24:M24" si="5">SUM(C21:C23)</f>
        <v>0</v>
      </c>
      <c r="D24" s="192">
        <f t="shared" si="5"/>
        <v>0</v>
      </c>
      <c r="E24" s="192">
        <f t="shared" si="5"/>
        <v>0</v>
      </c>
      <c r="F24" s="192">
        <f t="shared" si="5"/>
        <v>0</v>
      </c>
      <c r="G24" s="192">
        <f t="shared" si="5"/>
        <v>0</v>
      </c>
      <c r="H24" s="192">
        <f t="shared" si="5"/>
        <v>0</v>
      </c>
      <c r="I24" s="192">
        <f t="shared" si="5"/>
        <v>0</v>
      </c>
      <c r="J24" s="192">
        <f t="shared" si="5"/>
        <v>0</v>
      </c>
      <c r="K24" s="192">
        <f t="shared" si="5"/>
        <v>0</v>
      </c>
      <c r="L24" s="192">
        <f t="shared" si="5"/>
        <v>0</v>
      </c>
      <c r="M24" s="192">
        <f t="shared" si="5"/>
        <v>0</v>
      </c>
      <c r="N24" s="103"/>
      <c r="O24" s="103"/>
      <c r="P24" s="83" t="s">
        <v>19</v>
      </c>
    </row>
    <row r="25" spans="1:18" hidden="1" x14ac:dyDescent="0.2">
      <c r="A25" s="108" t="s">
        <v>96</v>
      </c>
      <c r="B25" s="197"/>
      <c r="C25" s="197">
        <v>0</v>
      </c>
      <c r="D25" s="197"/>
      <c r="E25" s="197">
        <v>0</v>
      </c>
      <c r="F25" s="197"/>
      <c r="G25" s="197">
        <v>0</v>
      </c>
      <c r="H25" s="197"/>
      <c r="I25" s="197">
        <v>0</v>
      </c>
      <c r="J25" s="197"/>
      <c r="K25" s="197">
        <v>0</v>
      </c>
      <c r="L25" s="197"/>
      <c r="M25" s="197">
        <v>0</v>
      </c>
      <c r="N25" s="103"/>
      <c r="O25" s="103"/>
      <c r="P25" s="83" t="s">
        <v>19</v>
      </c>
    </row>
    <row r="26" spans="1:18" hidden="1" x14ac:dyDescent="0.2">
      <c r="A26" s="108" t="s">
        <v>97</v>
      </c>
      <c r="B26" s="197"/>
      <c r="C26" s="197">
        <v>0</v>
      </c>
      <c r="D26" s="197"/>
      <c r="E26" s="197">
        <v>0</v>
      </c>
      <c r="F26" s="197"/>
      <c r="G26" s="197">
        <v>0</v>
      </c>
      <c r="H26" s="197"/>
      <c r="I26" s="197">
        <v>0</v>
      </c>
      <c r="J26" s="197"/>
      <c r="K26" s="197">
        <v>0</v>
      </c>
      <c r="L26" s="197"/>
      <c r="M26" s="197">
        <v>0</v>
      </c>
      <c r="N26" s="103"/>
      <c r="O26" s="103"/>
      <c r="P26" s="83" t="s">
        <v>19</v>
      </c>
    </row>
    <row r="27" spans="1:18" hidden="1" x14ac:dyDescent="0.2">
      <c r="A27" s="160" t="s">
        <v>156</v>
      </c>
      <c r="B27" s="197"/>
      <c r="C27" s="197">
        <v>0</v>
      </c>
      <c r="D27" s="197"/>
      <c r="E27" s="197">
        <v>0</v>
      </c>
      <c r="F27" s="197"/>
      <c r="G27" s="197">
        <v>0</v>
      </c>
      <c r="H27" s="197"/>
      <c r="I27" s="197">
        <v>0</v>
      </c>
      <c r="J27" s="197"/>
      <c r="K27" s="197">
        <v>0</v>
      </c>
      <c r="L27" s="197"/>
      <c r="M27" s="197">
        <v>0</v>
      </c>
      <c r="N27" s="103"/>
      <c r="O27" s="103"/>
      <c r="P27" s="83" t="s">
        <v>19</v>
      </c>
    </row>
    <row r="28" spans="1:18" hidden="1" x14ac:dyDescent="0.2">
      <c r="A28" s="108" t="s">
        <v>98</v>
      </c>
      <c r="B28" s="197"/>
      <c r="C28" s="197">
        <v>0</v>
      </c>
      <c r="D28" s="197"/>
      <c r="E28" s="197">
        <v>0</v>
      </c>
      <c r="F28" s="197"/>
      <c r="G28" s="197">
        <v>0</v>
      </c>
      <c r="H28" s="197"/>
      <c r="I28" s="197">
        <v>0</v>
      </c>
      <c r="J28" s="197"/>
      <c r="K28" s="197">
        <v>0</v>
      </c>
      <c r="L28" s="197"/>
      <c r="M28" s="197">
        <v>0</v>
      </c>
      <c r="N28" s="103"/>
      <c r="O28" s="103"/>
      <c r="P28" s="83" t="s">
        <v>19</v>
      </c>
    </row>
    <row r="29" spans="1:18" hidden="1" x14ac:dyDescent="0.2">
      <c r="A29" s="108" t="s">
        <v>100</v>
      </c>
      <c r="B29" s="197"/>
      <c r="C29" s="197">
        <v>0</v>
      </c>
      <c r="D29" s="197"/>
      <c r="E29" s="197">
        <v>0</v>
      </c>
      <c r="F29" s="197"/>
      <c r="G29" s="197">
        <v>0</v>
      </c>
      <c r="H29" s="197"/>
      <c r="I29" s="197">
        <v>0</v>
      </c>
      <c r="J29" s="197"/>
      <c r="K29" s="197">
        <v>0</v>
      </c>
      <c r="L29" s="197"/>
      <c r="M29" s="197">
        <v>0</v>
      </c>
      <c r="N29" s="103"/>
      <c r="O29" s="103"/>
      <c r="P29" s="83" t="s">
        <v>19</v>
      </c>
    </row>
    <row r="30" spans="1:18" hidden="1" x14ac:dyDescent="0.2">
      <c r="A30" s="108" t="s">
        <v>101</v>
      </c>
      <c r="B30" s="197"/>
      <c r="C30" s="197">
        <v>0</v>
      </c>
      <c r="D30" s="197"/>
      <c r="E30" s="197">
        <v>0</v>
      </c>
      <c r="F30" s="197"/>
      <c r="G30" s="197">
        <v>0</v>
      </c>
      <c r="H30" s="197"/>
      <c r="I30" s="197">
        <v>0</v>
      </c>
      <c r="J30" s="197"/>
      <c r="K30" s="197">
        <v>0</v>
      </c>
      <c r="L30" s="197"/>
      <c r="M30" s="197">
        <v>0</v>
      </c>
      <c r="N30" s="103"/>
      <c r="O30" s="103"/>
      <c r="P30" s="83" t="s">
        <v>19</v>
      </c>
    </row>
    <row r="31" spans="1:18" hidden="1" x14ac:dyDescent="0.2">
      <c r="A31" s="108" t="s">
        <v>102</v>
      </c>
      <c r="B31" s="197"/>
      <c r="C31" s="197">
        <v>0</v>
      </c>
      <c r="D31" s="197"/>
      <c r="E31" s="197">
        <v>0</v>
      </c>
      <c r="F31" s="197"/>
      <c r="G31" s="197">
        <v>0</v>
      </c>
      <c r="H31" s="197"/>
      <c r="I31" s="197">
        <v>0</v>
      </c>
      <c r="J31" s="197"/>
      <c r="K31" s="197">
        <v>0</v>
      </c>
      <c r="L31" s="197"/>
      <c r="M31" s="197">
        <v>0</v>
      </c>
      <c r="N31" s="103"/>
      <c r="O31" s="103"/>
      <c r="P31" s="83" t="s">
        <v>19</v>
      </c>
    </row>
    <row r="32" spans="1:18" hidden="1" x14ac:dyDescent="0.2">
      <c r="A32" s="108" t="s">
        <v>103</v>
      </c>
      <c r="B32" s="197"/>
      <c r="C32" s="197">
        <v>0</v>
      </c>
      <c r="D32" s="197"/>
      <c r="E32" s="197">
        <v>0</v>
      </c>
      <c r="F32" s="197"/>
      <c r="G32" s="197">
        <v>0</v>
      </c>
      <c r="H32" s="197"/>
      <c r="I32" s="197">
        <v>0</v>
      </c>
      <c r="J32" s="197"/>
      <c r="K32" s="197">
        <v>0</v>
      </c>
      <c r="L32" s="197"/>
      <c r="M32" s="197">
        <v>0</v>
      </c>
      <c r="N32" s="103"/>
      <c r="O32" s="103"/>
      <c r="P32" s="83" t="s">
        <v>19</v>
      </c>
    </row>
    <row r="33" spans="1:16" hidden="1" x14ac:dyDescent="0.2">
      <c r="A33" s="108" t="s">
        <v>104</v>
      </c>
      <c r="B33" s="197"/>
      <c r="C33" s="197">
        <v>0</v>
      </c>
      <c r="D33" s="197"/>
      <c r="E33" s="197">
        <v>0</v>
      </c>
      <c r="F33" s="197"/>
      <c r="G33" s="197">
        <v>0</v>
      </c>
      <c r="H33" s="197"/>
      <c r="I33" s="197">
        <v>0</v>
      </c>
      <c r="J33" s="197"/>
      <c r="K33" s="197">
        <v>0</v>
      </c>
      <c r="L33" s="197"/>
      <c r="M33" s="197">
        <v>0</v>
      </c>
      <c r="N33" s="103"/>
      <c r="O33" s="103"/>
      <c r="P33" s="83" t="s">
        <v>19</v>
      </c>
    </row>
    <row r="34" spans="1:16" hidden="1" x14ac:dyDescent="0.2">
      <c r="A34" s="108" t="s">
        <v>106</v>
      </c>
      <c r="B34" s="197"/>
      <c r="C34" s="197">
        <v>0</v>
      </c>
      <c r="D34" s="197"/>
      <c r="E34" s="197">
        <v>0</v>
      </c>
      <c r="F34" s="197"/>
      <c r="G34" s="197">
        <v>0</v>
      </c>
      <c r="H34" s="197"/>
      <c r="I34" s="197">
        <v>0</v>
      </c>
      <c r="J34" s="197"/>
      <c r="K34" s="197">
        <v>0</v>
      </c>
      <c r="L34" s="197"/>
      <c r="M34" s="197">
        <v>0</v>
      </c>
      <c r="N34" s="103"/>
      <c r="O34" s="103"/>
      <c r="P34" s="83" t="s">
        <v>19</v>
      </c>
    </row>
    <row r="35" spans="1:16" hidden="1" x14ac:dyDescent="0.2">
      <c r="A35" s="108" t="s">
        <v>107</v>
      </c>
      <c r="B35" s="197"/>
      <c r="C35" s="197">
        <v>0</v>
      </c>
      <c r="D35" s="197"/>
      <c r="E35" s="197">
        <v>0</v>
      </c>
      <c r="F35" s="197"/>
      <c r="G35" s="197">
        <v>0</v>
      </c>
      <c r="H35" s="197"/>
      <c r="I35" s="197">
        <v>0</v>
      </c>
      <c r="J35" s="197"/>
      <c r="K35" s="197">
        <v>0</v>
      </c>
      <c r="L35" s="197"/>
      <c r="M35" s="197">
        <v>0</v>
      </c>
      <c r="N35" s="103"/>
      <c r="O35" s="103"/>
      <c r="P35" s="83" t="s">
        <v>19</v>
      </c>
    </row>
    <row r="36" spans="1:16" hidden="1" x14ac:dyDescent="0.2">
      <c r="A36" s="108" t="s">
        <v>108</v>
      </c>
      <c r="B36" s="197"/>
      <c r="C36" s="197">
        <v>0</v>
      </c>
      <c r="D36" s="197"/>
      <c r="E36" s="197">
        <v>0</v>
      </c>
      <c r="F36" s="197"/>
      <c r="G36" s="197">
        <v>0</v>
      </c>
      <c r="H36" s="197"/>
      <c r="I36" s="197">
        <v>0</v>
      </c>
      <c r="J36" s="197"/>
      <c r="K36" s="197">
        <v>0</v>
      </c>
      <c r="L36" s="197"/>
      <c r="M36" s="197">
        <v>0</v>
      </c>
      <c r="N36" s="103"/>
      <c r="O36" s="103"/>
      <c r="P36" s="83" t="s">
        <v>19</v>
      </c>
    </row>
    <row r="37" spans="1:16" hidden="1" x14ac:dyDescent="0.2">
      <c r="A37" s="111" t="s">
        <v>109</v>
      </c>
      <c r="B37" s="198"/>
      <c r="C37" s="198">
        <v>0</v>
      </c>
      <c r="D37" s="198"/>
      <c r="E37" s="198">
        <v>0</v>
      </c>
      <c r="F37" s="198"/>
      <c r="G37" s="198">
        <v>0</v>
      </c>
      <c r="H37" s="198"/>
      <c r="I37" s="198">
        <v>0</v>
      </c>
      <c r="J37" s="198"/>
      <c r="K37" s="198">
        <v>0</v>
      </c>
      <c r="L37" s="198"/>
      <c r="M37" s="198">
        <v>0</v>
      </c>
      <c r="N37" s="103"/>
      <c r="O37" s="103"/>
      <c r="P37" s="83" t="s">
        <v>19</v>
      </c>
    </row>
    <row r="38" spans="1:16" ht="15" hidden="1" x14ac:dyDescent="0.25">
      <c r="A38" s="112" t="s">
        <v>154</v>
      </c>
      <c r="B38" s="178">
        <f>SUM(B24:B37)</f>
        <v>0</v>
      </c>
      <c r="C38" s="178">
        <f t="shared" ref="C38:M38" si="6">SUM(C24:C37)</f>
        <v>0</v>
      </c>
      <c r="D38" s="178">
        <f t="shared" si="6"/>
        <v>0</v>
      </c>
      <c r="E38" s="178">
        <f t="shared" si="6"/>
        <v>0</v>
      </c>
      <c r="F38" s="178">
        <f t="shared" si="6"/>
        <v>0</v>
      </c>
      <c r="G38" s="178">
        <f t="shared" si="6"/>
        <v>0</v>
      </c>
      <c r="H38" s="178">
        <f t="shared" si="6"/>
        <v>0</v>
      </c>
      <c r="I38" s="178">
        <f t="shared" si="6"/>
        <v>0</v>
      </c>
      <c r="J38" s="178">
        <f t="shared" si="6"/>
        <v>0</v>
      </c>
      <c r="K38" s="178">
        <f t="shared" si="6"/>
        <v>0</v>
      </c>
      <c r="L38" s="178">
        <f t="shared" si="6"/>
        <v>0</v>
      </c>
      <c r="M38" s="178">
        <f t="shared" si="6"/>
        <v>0</v>
      </c>
      <c r="N38" s="104"/>
      <c r="O38" s="104"/>
      <c r="P38" s="83" t="s">
        <v>19</v>
      </c>
    </row>
    <row r="39" spans="1:16" ht="15" x14ac:dyDescent="0.25">
      <c r="A39" s="105"/>
      <c r="B39" s="104"/>
      <c r="C39" s="104"/>
      <c r="D39" s="104"/>
      <c r="E39" s="104"/>
      <c r="F39" s="104"/>
      <c r="G39" s="104"/>
      <c r="H39" s="104"/>
      <c r="I39" s="104"/>
      <c r="J39" s="104"/>
      <c r="K39" s="104"/>
      <c r="L39" s="104"/>
      <c r="M39" s="104"/>
      <c r="N39" s="104"/>
      <c r="O39" s="104"/>
      <c r="P39" s="83" t="s">
        <v>19</v>
      </c>
    </row>
    <row r="40" spans="1:16" x14ac:dyDescent="0.2">
      <c r="A40" s="106"/>
      <c r="B40" s="106"/>
      <c r="C40" s="106"/>
      <c r="D40" s="106"/>
      <c r="E40" s="106"/>
      <c r="F40" s="106"/>
      <c r="G40" s="106"/>
      <c r="H40" s="106"/>
      <c r="I40" s="106"/>
      <c r="J40" s="106"/>
      <c r="K40" s="106"/>
      <c r="L40" s="106"/>
      <c r="M40" s="106"/>
      <c r="P40" s="83" t="s">
        <v>19</v>
      </c>
    </row>
    <row r="41" spans="1:16" ht="15" x14ac:dyDescent="0.2">
      <c r="A41" s="409" t="s">
        <v>118</v>
      </c>
      <c r="B41" s="407" t="s">
        <v>24</v>
      </c>
      <c r="C41" s="412"/>
      <c r="D41" s="412"/>
      <c r="E41" s="412"/>
      <c r="F41" s="412"/>
      <c r="G41" s="412"/>
      <c r="H41" s="407" t="s">
        <v>225</v>
      </c>
      <c r="I41" s="412"/>
      <c r="J41" s="412"/>
      <c r="K41" s="412"/>
      <c r="L41" s="412"/>
      <c r="M41" s="408"/>
      <c r="N41" s="404" t="s">
        <v>18</v>
      </c>
      <c r="O41" s="405"/>
      <c r="P41" s="83" t="s">
        <v>19</v>
      </c>
    </row>
    <row r="42" spans="1:16" ht="45" customHeight="1" x14ac:dyDescent="0.2">
      <c r="A42" s="410"/>
      <c r="B42" s="407" t="s">
        <v>119</v>
      </c>
      <c r="C42" s="408"/>
      <c r="D42" s="407" t="s">
        <v>120</v>
      </c>
      <c r="E42" s="408"/>
      <c r="F42" s="407" t="s">
        <v>36</v>
      </c>
      <c r="G42" s="408"/>
      <c r="H42" s="407" t="s">
        <v>119</v>
      </c>
      <c r="I42" s="408"/>
      <c r="J42" s="407" t="s">
        <v>120</v>
      </c>
      <c r="K42" s="408"/>
      <c r="L42" s="407" t="s">
        <v>226</v>
      </c>
      <c r="M42" s="408"/>
      <c r="N42" s="406"/>
      <c r="O42" s="345"/>
      <c r="P42" s="83" t="s">
        <v>19</v>
      </c>
    </row>
    <row r="43" spans="1:16" ht="28.5" x14ac:dyDescent="0.2">
      <c r="A43" s="411"/>
      <c r="B43" s="22" t="s">
        <v>3</v>
      </c>
      <c r="C43" s="22" t="s">
        <v>4</v>
      </c>
      <c r="D43" s="22" t="s">
        <v>3</v>
      </c>
      <c r="E43" s="22" t="s">
        <v>4</v>
      </c>
      <c r="F43" s="22" t="s">
        <v>3</v>
      </c>
      <c r="G43" s="22" t="s">
        <v>4</v>
      </c>
      <c r="H43" s="22" t="s">
        <v>3</v>
      </c>
      <c r="I43" s="22" t="s">
        <v>4</v>
      </c>
      <c r="J43" s="22" t="s">
        <v>3</v>
      </c>
      <c r="K43" s="22" t="s">
        <v>4</v>
      </c>
      <c r="L43" s="22" t="s">
        <v>3</v>
      </c>
      <c r="M43" s="22" t="s">
        <v>4</v>
      </c>
      <c r="N43" s="22" t="s">
        <v>3</v>
      </c>
      <c r="O43" s="22" t="s">
        <v>4</v>
      </c>
      <c r="P43" s="83" t="s">
        <v>19</v>
      </c>
    </row>
    <row r="44" spans="1:16" hidden="1" x14ac:dyDescent="0.2">
      <c r="A44" s="107" t="s">
        <v>121</v>
      </c>
      <c r="B44" s="191">
        <v>0</v>
      </c>
      <c r="C44" s="191">
        <v>0</v>
      </c>
      <c r="D44" s="191">
        <v>0</v>
      </c>
      <c r="E44" s="191">
        <v>0</v>
      </c>
      <c r="F44" s="191">
        <v>0</v>
      </c>
      <c r="G44" s="191">
        <v>0</v>
      </c>
      <c r="H44" s="191">
        <v>0</v>
      </c>
      <c r="I44" s="191">
        <v>0</v>
      </c>
      <c r="J44" s="191">
        <v>0</v>
      </c>
      <c r="K44" s="191">
        <v>0</v>
      </c>
      <c r="L44" s="191">
        <v>0</v>
      </c>
      <c r="M44" s="191">
        <v>0</v>
      </c>
      <c r="N44" s="191">
        <f t="shared" ref="N44:N57" si="7">B9+D9+F9+H9+J9+L9+B44+D44+F44+H44+J44+L44</f>
        <v>0</v>
      </c>
      <c r="O44" s="191">
        <f t="shared" ref="O44:O58" si="8">C9+E9+G9+I9+K9+M9+C44+E44+G44+I44+K44+M44</f>
        <v>0</v>
      </c>
      <c r="P44" s="83" t="s">
        <v>19</v>
      </c>
    </row>
    <row r="45" spans="1:16" hidden="1" x14ac:dyDescent="0.2">
      <c r="A45" s="108" t="s">
        <v>122</v>
      </c>
      <c r="B45" s="197">
        <v>0</v>
      </c>
      <c r="C45" s="197">
        <v>0</v>
      </c>
      <c r="D45" s="197">
        <v>0</v>
      </c>
      <c r="E45" s="197">
        <v>0</v>
      </c>
      <c r="F45" s="197">
        <v>0</v>
      </c>
      <c r="G45" s="197">
        <v>0</v>
      </c>
      <c r="H45" s="197">
        <v>0</v>
      </c>
      <c r="I45" s="197">
        <v>0</v>
      </c>
      <c r="J45" s="197">
        <v>0</v>
      </c>
      <c r="K45" s="197">
        <v>0</v>
      </c>
      <c r="L45" s="197">
        <v>0</v>
      </c>
      <c r="M45" s="197">
        <v>0</v>
      </c>
      <c r="N45" s="197">
        <f t="shared" si="7"/>
        <v>0</v>
      </c>
      <c r="O45" s="197">
        <f t="shared" si="8"/>
        <v>0</v>
      </c>
      <c r="P45" s="83" t="s">
        <v>19</v>
      </c>
    </row>
    <row r="46" spans="1:16" hidden="1" x14ac:dyDescent="0.2">
      <c r="A46" s="108" t="s">
        <v>123</v>
      </c>
      <c r="B46" s="197">
        <v>0</v>
      </c>
      <c r="C46" s="197">
        <v>0</v>
      </c>
      <c r="D46" s="197">
        <v>0</v>
      </c>
      <c r="E46" s="197">
        <v>0</v>
      </c>
      <c r="F46" s="197">
        <v>0</v>
      </c>
      <c r="G46" s="197">
        <v>0</v>
      </c>
      <c r="H46" s="197">
        <v>0</v>
      </c>
      <c r="I46" s="197">
        <v>0</v>
      </c>
      <c r="J46" s="197">
        <v>0</v>
      </c>
      <c r="K46" s="197">
        <v>0</v>
      </c>
      <c r="L46" s="197">
        <v>0</v>
      </c>
      <c r="M46" s="197">
        <v>0</v>
      </c>
      <c r="N46" s="197">
        <f t="shared" si="7"/>
        <v>0</v>
      </c>
      <c r="O46" s="197">
        <f t="shared" si="8"/>
        <v>0</v>
      </c>
      <c r="P46" s="83" t="s">
        <v>19</v>
      </c>
    </row>
    <row r="47" spans="1:16" hidden="1" x14ac:dyDescent="0.2">
      <c r="A47" s="108" t="s">
        <v>124</v>
      </c>
      <c r="B47" s="197">
        <v>0</v>
      </c>
      <c r="C47" s="197">
        <v>0</v>
      </c>
      <c r="D47" s="197">
        <v>0</v>
      </c>
      <c r="E47" s="197">
        <v>0</v>
      </c>
      <c r="F47" s="197">
        <v>0</v>
      </c>
      <c r="G47" s="197">
        <v>0</v>
      </c>
      <c r="H47" s="197">
        <v>0</v>
      </c>
      <c r="I47" s="197">
        <v>0</v>
      </c>
      <c r="J47" s="197">
        <v>0</v>
      </c>
      <c r="K47" s="197">
        <v>0</v>
      </c>
      <c r="L47" s="197">
        <v>0</v>
      </c>
      <c r="M47" s="197">
        <v>0</v>
      </c>
      <c r="N47" s="197">
        <f t="shared" si="7"/>
        <v>0</v>
      </c>
      <c r="O47" s="197">
        <f t="shared" si="8"/>
        <v>0</v>
      </c>
      <c r="P47" s="83" t="s">
        <v>19</v>
      </c>
    </row>
    <row r="48" spans="1:16" hidden="1" x14ac:dyDescent="0.2">
      <c r="A48" s="108" t="s">
        <v>125</v>
      </c>
      <c r="B48" s="197">
        <v>0</v>
      </c>
      <c r="C48" s="197">
        <v>0</v>
      </c>
      <c r="D48" s="197">
        <v>0</v>
      </c>
      <c r="E48" s="197">
        <v>0</v>
      </c>
      <c r="F48" s="197">
        <v>0</v>
      </c>
      <c r="G48" s="197">
        <v>0</v>
      </c>
      <c r="H48" s="197">
        <v>0</v>
      </c>
      <c r="I48" s="197">
        <v>0</v>
      </c>
      <c r="J48" s="197">
        <v>0</v>
      </c>
      <c r="K48" s="197">
        <v>0</v>
      </c>
      <c r="L48" s="197">
        <v>0</v>
      </c>
      <c r="M48" s="197">
        <v>0</v>
      </c>
      <c r="N48" s="197">
        <f t="shared" si="7"/>
        <v>0</v>
      </c>
      <c r="O48" s="197">
        <f t="shared" si="8"/>
        <v>0</v>
      </c>
      <c r="P48" s="83" t="s">
        <v>19</v>
      </c>
    </row>
    <row r="49" spans="1:16" hidden="1" x14ac:dyDescent="0.2">
      <c r="A49" s="108" t="s">
        <v>126</v>
      </c>
      <c r="B49" s="197">
        <v>0</v>
      </c>
      <c r="C49" s="197">
        <v>0</v>
      </c>
      <c r="D49" s="197">
        <v>0</v>
      </c>
      <c r="E49" s="197">
        <v>0</v>
      </c>
      <c r="F49" s="197">
        <v>0</v>
      </c>
      <c r="G49" s="197">
        <v>0</v>
      </c>
      <c r="H49" s="197">
        <v>0</v>
      </c>
      <c r="I49" s="197">
        <v>0</v>
      </c>
      <c r="J49" s="197">
        <v>0</v>
      </c>
      <c r="K49" s="197">
        <v>0</v>
      </c>
      <c r="L49" s="197">
        <v>0</v>
      </c>
      <c r="M49" s="197">
        <v>0</v>
      </c>
      <c r="N49" s="197">
        <f t="shared" si="7"/>
        <v>0</v>
      </c>
      <c r="O49" s="197">
        <f t="shared" si="8"/>
        <v>0</v>
      </c>
      <c r="P49" s="83" t="s">
        <v>19</v>
      </c>
    </row>
    <row r="50" spans="1:16" hidden="1" x14ac:dyDescent="0.2">
      <c r="A50" s="108" t="s">
        <v>127</v>
      </c>
      <c r="B50" s="197">
        <v>0</v>
      </c>
      <c r="C50" s="197">
        <v>0</v>
      </c>
      <c r="D50" s="197">
        <v>0</v>
      </c>
      <c r="E50" s="197">
        <v>0</v>
      </c>
      <c r="F50" s="197">
        <v>0</v>
      </c>
      <c r="G50" s="197">
        <v>0</v>
      </c>
      <c r="H50" s="197">
        <v>0</v>
      </c>
      <c r="I50" s="197">
        <v>0</v>
      </c>
      <c r="J50" s="197">
        <v>0</v>
      </c>
      <c r="K50" s="197">
        <v>0</v>
      </c>
      <c r="L50" s="197">
        <v>0</v>
      </c>
      <c r="M50" s="197">
        <v>0</v>
      </c>
      <c r="N50" s="197">
        <f t="shared" si="7"/>
        <v>0</v>
      </c>
      <c r="O50" s="197">
        <f t="shared" si="8"/>
        <v>0</v>
      </c>
      <c r="P50" s="83" t="s">
        <v>19</v>
      </c>
    </row>
    <row r="51" spans="1:16" hidden="1" x14ac:dyDescent="0.2">
      <c r="A51" s="108" t="s">
        <v>128</v>
      </c>
      <c r="B51" s="197">
        <v>0</v>
      </c>
      <c r="C51" s="197">
        <v>0</v>
      </c>
      <c r="D51" s="197">
        <v>0</v>
      </c>
      <c r="E51" s="197">
        <v>0</v>
      </c>
      <c r="F51" s="197">
        <v>0</v>
      </c>
      <c r="G51" s="197">
        <v>0</v>
      </c>
      <c r="H51" s="197">
        <v>0</v>
      </c>
      <c r="I51" s="197">
        <v>0</v>
      </c>
      <c r="J51" s="197">
        <v>0</v>
      </c>
      <c r="K51" s="197">
        <v>0</v>
      </c>
      <c r="L51" s="197">
        <v>0</v>
      </c>
      <c r="M51" s="197">
        <v>0</v>
      </c>
      <c r="N51" s="197">
        <f t="shared" si="7"/>
        <v>0</v>
      </c>
      <c r="O51" s="197">
        <f t="shared" si="8"/>
        <v>0</v>
      </c>
      <c r="P51" s="83" t="s">
        <v>19</v>
      </c>
    </row>
    <row r="52" spans="1:16" hidden="1" x14ac:dyDescent="0.2">
      <c r="A52" s="108" t="s">
        <v>129</v>
      </c>
      <c r="B52" s="197">
        <v>0</v>
      </c>
      <c r="C52" s="197">
        <v>0</v>
      </c>
      <c r="D52" s="197">
        <v>0</v>
      </c>
      <c r="E52" s="197">
        <v>0</v>
      </c>
      <c r="F52" s="197">
        <v>0</v>
      </c>
      <c r="G52" s="197">
        <v>0</v>
      </c>
      <c r="H52" s="197">
        <v>0</v>
      </c>
      <c r="I52" s="197">
        <v>0</v>
      </c>
      <c r="J52" s="197">
        <v>0</v>
      </c>
      <c r="K52" s="197">
        <v>0</v>
      </c>
      <c r="L52" s="197">
        <v>0</v>
      </c>
      <c r="M52" s="197">
        <v>0</v>
      </c>
      <c r="N52" s="197">
        <f t="shared" si="7"/>
        <v>0</v>
      </c>
      <c r="O52" s="197">
        <f t="shared" si="8"/>
        <v>0</v>
      </c>
      <c r="P52" s="83" t="s">
        <v>19</v>
      </c>
    </row>
    <row r="53" spans="1:16" hidden="1" x14ac:dyDescent="0.2">
      <c r="A53" s="108" t="s">
        <v>130</v>
      </c>
      <c r="B53" s="197">
        <v>0</v>
      </c>
      <c r="C53" s="197">
        <v>0</v>
      </c>
      <c r="D53" s="197">
        <v>0</v>
      </c>
      <c r="E53" s="197">
        <v>0</v>
      </c>
      <c r="F53" s="197">
        <v>0</v>
      </c>
      <c r="G53" s="197">
        <v>0</v>
      </c>
      <c r="H53" s="197">
        <v>0</v>
      </c>
      <c r="I53" s="197">
        <v>0</v>
      </c>
      <c r="J53" s="197">
        <v>0</v>
      </c>
      <c r="K53" s="197">
        <v>0</v>
      </c>
      <c r="L53" s="197">
        <v>0</v>
      </c>
      <c r="M53" s="197">
        <v>0</v>
      </c>
      <c r="N53" s="197">
        <f t="shared" si="7"/>
        <v>0</v>
      </c>
      <c r="O53" s="197">
        <f t="shared" si="8"/>
        <v>0</v>
      </c>
      <c r="P53" s="83" t="s">
        <v>19</v>
      </c>
    </row>
    <row r="54" spans="1:16" hidden="1" x14ac:dyDescent="0.2">
      <c r="A54" s="108" t="s">
        <v>131</v>
      </c>
      <c r="B54" s="197">
        <v>0</v>
      </c>
      <c r="C54" s="197">
        <v>0</v>
      </c>
      <c r="D54" s="197">
        <v>0</v>
      </c>
      <c r="E54" s="197">
        <v>0</v>
      </c>
      <c r="F54" s="197">
        <v>0</v>
      </c>
      <c r="G54" s="197">
        <v>0</v>
      </c>
      <c r="H54" s="197">
        <v>0</v>
      </c>
      <c r="I54" s="197">
        <v>0</v>
      </c>
      <c r="J54" s="197">
        <v>0</v>
      </c>
      <c r="K54" s="197">
        <v>0</v>
      </c>
      <c r="L54" s="197">
        <v>0</v>
      </c>
      <c r="M54" s="197">
        <v>0</v>
      </c>
      <c r="N54" s="197">
        <f t="shared" si="7"/>
        <v>0</v>
      </c>
      <c r="O54" s="197">
        <f t="shared" si="8"/>
        <v>0</v>
      </c>
      <c r="P54" s="83" t="s">
        <v>19</v>
      </c>
    </row>
    <row r="55" spans="1:16" hidden="1" x14ac:dyDescent="0.2">
      <c r="A55" s="109" t="s">
        <v>132</v>
      </c>
      <c r="B55" s="192">
        <v>0</v>
      </c>
      <c r="C55" s="192">
        <v>0</v>
      </c>
      <c r="D55" s="192">
        <v>0</v>
      </c>
      <c r="E55" s="192">
        <v>0</v>
      </c>
      <c r="F55" s="192">
        <v>0</v>
      </c>
      <c r="G55" s="192">
        <v>0</v>
      </c>
      <c r="H55" s="192">
        <v>0</v>
      </c>
      <c r="I55" s="192">
        <v>0</v>
      </c>
      <c r="J55" s="192">
        <v>0</v>
      </c>
      <c r="K55" s="192">
        <v>0</v>
      </c>
      <c r="L55" s="192">
        <v>0</v>
      </c>
      <c r="M55" s="192">
        <v>0</v>
      </c>
      <c r="N55" s="192">
        <f t="shared" si="7"/>
        <v>0</v>
      </c>
      <c r="O55" s="192">
        <f t="shared" si="8"/>
        <v>0</v>
      </c>
      <c r="P55" s="83" t="s">
        <v>19</v>
      </c>
    </row>
    <row r="56" spans="1:16" hidden="1" x14ac:dyDescent="0.2">
      <c r="A56" s="107" t="s">
        <v>133</v>
      </c>
      <c r="B56" s="191">
        <f>SUM(B44:B55)</f>
        <v>0</v>
      </c>
      <c r="C56" s="191">
        <f>SUM(C44:C55)</f>
        <v>0</v>
      </c>
      <c r="D56" s="191">
        <f>SUM(D44:D55)</f>
        <v>0</v>
      </c>
      <c r="E56" s="191">
        <f>SUM(E44:E55)</f>
        <v>0</v>
      </c>
      <c r="F56" s="191">
        <f>SUM(F44:F55)</f>
        <v>0</v>
      </c>
      <c r="G56" s="191">
        <f t="shared" ref="G56" si="9">SUM(G44:G55)</f>
        <v>0</v>
      </c>
      <c r="H56" s="191">
        <f>SUM(H44:H55)</f>
        <v>0</v>
      </c>
      <c r="I56" s="191">
        <f t="shared" ref="I56" si="10">SUM(I44:I55)</f>
        <v>0</v>
      </c>
      <c r="J56" s="191">
        <f>SUM(J44:J55)</f>
        <v>0</v>
      </c>
      <c r="K56" s="191">
        <f t="shared" ref="K56" si="11">SUM(K44:K55)</f>
        <v>0</v>
      </c>
      <c r="L56" s="191">
        <f>SUM(L44:L55)</f>
        <v>0</v>
      </c>
      <c r="M56" s="191">
        <f t="shared" ref="M56" si="12">SUM(M44:M55)</f>
        <v>0</v>
      </c>
      <c r="N56" s="191">
        <f>B21+D21+F21+H21+J21+L21+B56+D56+F56+H56+J56+L56</f>
        <v>0</v>
      </c>
      <c r="O56" s="191">
        <f t="shared" si="8"/>
        <v>0</v>
      </c>
      <c r="P56" s="83" t="s">
        <v>19</v>
      </c>
    </row>
    <row r="57" spans="1:16" hidden="1" x14ac:dyDescent="0.2">
      <c r="A57" s="110" t="s">
        <v>134</v>
      </c>
      <c r="B57" s="197">
        <f>-B56*0.5</f>
        <v>0</v>
      </c>
      <c r="C57" s="197">
        <f t="shared" ref="C57:L57" si="13">-C56*0.5</f>
        <v>0</v>
      </c>
      <c r="D57" s="197">
        <f t="shared" si="13"/>
        <v>0</v>
      </c>
      <c r="E57" s="197">
        <f t="shared" si="13"/>
        <v>0</v>
      </c>
      <c r="F57" s="197">
        <f t="shared" si="13"/>
        <v>0</v>
      </c>
      <c r="G57" s="197"/>
      <c r="H57" s="197">
        <f t="shared" si="13"/>
        <v>0</v>
      </c>
      <c r="I57" s="197">
        <f t="shared" si="13"/>
        <v>0</v>
      </c>
      <c r="J57" s="197">
        <f t="shared" si="13"/>
        <v>0</v>
      </c>
      <c r="K57" s="197">
        <f t="shared" si="13"/>
        <v>0</v>
      </c>
      <c r="L57" s="197">
        <f t="shared" si="13"/>
        <v>0</v>
      </c>
      <c r="M57" s="197"/>
      <c r="N57" s="197">
        <f t="shared" si="7"/>
        <v>0</v>
      </c>
      <c r="O57" s="197">
        <f t="shared" si="8"/>
        <v>0</v>
      </c>
      <c r="P57" s="83" t="s">
        <v>19</v>
      </c>
    </row>
    <row r="58" spans="1:16" hidden="1" x14ac:dyDescent="0.2">
      <c r="A58" s="108" t="s">
        <v>155</v>
      </c>
      <c r="B58" s="197"/>
      <c r="C58" s="197">
        <v>0</v>
      </c>
      <c r="D58" s="197"/>
      <c r="E58" s="197">
        <v>0</v>
      </c>
      <c r="F58" s="197"/>
      <c r="G58" s="197">
        <v>0</v>
      </c>
      <c r="H58" s="197"/>
      <c r="I58" s="197">
        <v>0</v>
      </c>
      <c r="J58" s="197"/>
      <c r="K58" s="197">
        <v>0</v>
      </c>
      <c r="L58" s="197"/>
      <c r="M58" s="197">
        <v>0</v>
      </c>
      <c r="N58" s="197"/>
      <c r="O58" s="197">
        <f t="shared" si="8"/>
        <v>0</v>
      </c>
      <c r="P58" s="83" t="s">
        <v>19</v>
      </c>
    </row>
    <row r="59" spans="1:16" hidden="1" x14ac:dyDescent="0.2">
      <c r="A59" s="109" t="s">
        <v>135</v>
      </c>
      <c r="B59" s="192">
        <f>SUM(B56:B58)</f>
        <v>0</v>
      </c>
      <c r="C59" s="192">
        <f t="shared" ref="C59:M59" si="14">SUM(C56:C58)</f>
        <v>0</v>
      </c>
      <c r="D59" s="192">
        <f t="shared" si="14"/>
        <v>0</v>
      </c>
      <c r="E59" s="192">
        <f t="shared" si="14"/>
        <v>0</v>
      </c>
      <c r="F59" s="192">
        <f t="shared" si="14"/>
        <v>0</v>
      </c>
      <c r="G59" s="192">
        <f t="shared" si="14"/>
        <v>0</v>
      </c>
      <c r="H59" s="192">
        <f t="shared" si="14"/>
        <v>0</v>
      </c>
      <c r="I59" s="192">
        <f t="shared" si="14"/>
        <v>0</v>
      </c>
      <c r="J59" s="192">
        <f t="shared" si="14"/>
        <v>0</v>
      </c>
      <c r="K59" s="192">
        <f t="shared" si="14"/>
        <v>0</v>
      </c>
      <c r="L59" s="192">
        <f t="shared" si="14"/>
        <v>0</v>
      </c>
      <c r="M59" s="192">
        <f t="shared" si="14"/>
        <v>0</v>
      </c>
      <c r="N59" s="192">
        <f>B24+D24+F24+H24+J24+L24+B59+D59+F59+H59+J59+L59</f>
        <v>0</v>
      </c>
      <c r="O59" s="192">
        <f>C24+E24+G24+I24+K24+M24+C59+E59+G59+I59+K59+M59</f>
        <v>0</v>
      </c>
      <c r="P59" s="83" t="s">
        <v>19</v>
      </c>
    </row>
    <row r="60" spans="1:16" hidden="1" x14ac:dyDescent="0.2">
      <c r="A60" s="108" t="s">
        <v>96</v>
      </c>
      <c r="B60" s="197"/>
      <c r="C60" s="197">
        <v>0</v>
      </c>
      <c r="D60" s="197"/>
      <c r="E60" s="197">
        <v>0</v>
      </c>
      <c r="F60" s="197"/>
      <c r="G60" s="197">
        <v>0</v>
      </c>
      <c r="H60" s="197"/>
      <c r="I60" s="197">
        <v>0</v>
      </c>
      <c r="J60" s="197"/>
      <c r="K60" s="197">
        <v>0</v>
      </c>
      <c r="L60" s="197"/>
      <c r="M60" s="322">
        <v>0</v>
      </c>
      <c r="N60" s="197"/>
      <c r="O60" s="197">
        <f t="shared" ref="O60:O72" si="15">C25+E25+G25+I25+K25+M25+C60+E60+G60+I60+K60+M60</f>
        <v>0</v>
      </c>
      <c r="P60" s="83" t="s">
        <v>19</v>
      </c>
    </row>
    <row r="61" spans="1:16" hidden="1" x14ac:dyDescent="0.2">
      <c r="A61" s="108" t="s">
        <v>97</v>
      </c>
      <c r="B61" s="197"/>
      <c r="C61" s="197">
        <v>0</v>
      </c>
      <c r="D61" s="197"/>
      <c r="E61" s="197">
        <v>0</v>
      </c>
      <c r="F61" s="197"/>
      <c r="G61" s="197">
        <v>0</v>
      </c>
      <c r="H61" s="197"/>
      <c r="I61" s="197">
        <v>0</v>
      </c>
      <c r="J61" s="197"/>
      <c r="K61" s="197">
        <v>0</v>
      </c>
      <c r="L61" s="197"/>
      <c r="M61" s="322">
        <v>0</v>
      </c>
      <c r="N61" s="197"/>
      <c r="O61" s="197">
        <f t="shared" si="15"/>
        <v>0</v>
      </c>
      <c r="P61" s="83" t="s">
        <v>19</v>
      </c>
    </row>
    <row r="62" spans="1:16" hidden="1" x14ac:dyDescent="0.2">
      <c r="A62" s="160" t="s">
        <v>156</v>
      </c>
      <c r="B62" s="197"/>
      <c r="C62" s="197">
        <v>0</v>
      </c>
      <c r="D62" s="197"/>
      <c r="E62" s="197">
        <v>0</v>
      </c>
      <c r="F62" s="197"/>
      <c r="G62" s="197">
        <v>0</v>
      </c>
      <c r="H62" s="197"/>
      <c r="I62" s="197">
        <v>0</v>
      </c>
      <c r="J62" s="197"/>
      <c r="K62" s="197">
        <v>0</v>
      </c>
      <c r="L62" s="197"/>
      <c r="M62" s="322">
        <v>0</v>
      </c>
      <c r="N62" s="197"/>
      <c r="O62" s="197">
        <f t="shared" si="15"/>
        <v>0</v>
      </c>
      <c r="P62" s="83" t="s">
        <v>19</v>
      </c>
    </row>
    <row r="63" spans="1:16" hidden="1" x14ac:dyDescent="0.2">
      <c r="A63" s="108" t="s">
        <v>98</v>
      </c>
      <c r="B63" s="197"/>
      <c r="C63" s="197">
        <v>0</v>
      </c>
      <c r="D63" s="197"/>
      <c r="E63" s="197">
        <v>0</v>
      </c>
      <c r="F63" s="197"/>
      <c r="G63" s="197">
        <v>0</v>
      </c>
      <c r="H63" s="197"/>
      <c r="I63" s="197">
        <v>0</v>
      </c>
      <c r="J63" s="197"/>
      <c r="K63" s="197">
        <v>0</v>
      </c>
      <c r="L63" s="197"/>
      <c r="M63" s="322">
        <v>0</v>
      </c>
      <c r="N63" s="197"/>
      <c r="O63" s="197">
        <f t="shared" si="15"/>
        <v>0</v>
      </c>
      <c r="P63" s="83" t="s">
        <v>19</v>
      </c>
    </row>
    <row r="64" spans="1:16" hidden="1" x14ac:dyDescent="0.2">
      <c r="A64" s="108" t="s">
        <v>100</v>
      </c>
      <c r="B64" s="197"/>
      <c r="C64" s="197">
        <v>0</v>
      </c>
      <c r="D64" s="197"/>
      <c r="E64" s="197">
        <v>0</v>
      </c>
      <c r="F64" s="197"/>
      <c r="G64" s="197">
        <v>0</v>
      </c>
      <c r="H64" s="197"/>
      <c r="I64" s="197">
        <v>0</v>
      </c>
      <c r="J64" s="197"/>
      <c r="K64" s="197">
        <v>0</v>
      </c>
      <c r="L64" s="197"/>
      <c r="M64" s="322">
        <v>0</v>
      </c>
      <c r="N64" s="197"/>
      <c r="O64" s="197">
        <f t="shared" si="15"/>
        <v>0</v>
      </c>
      <c r="P64" s="83" t="s">
        <v>19</v>
      </c>
    </row>
    <row r="65" spans="1:16" hidden="1" x14ac:dyDescent="0.2">
      <c r="A65" s="108" t="s">
        <v>101</v>
      </c>
      <c r="B65" s="197"/>
      <c r="C65" s="197">
        <v>0</v>
      </c>
      <c r="D65" s="197"/>
      <c r="E65" s="197">
        <v>0</v>
      </c>
      <c r="F65" s="197"/>
      <c r="G65" s="197">
        <v>0</v>
      </c>
      <c r="H65" s="197"/>
      <c r="I65" s="197">
        <v>0</v>
      </c>
      <c r="J65" s="197"/>
      <c r="K65" s="197">
        <v>0</v>
      </c>
      <c r="L65" s="197"/>
      <c r="M65" s="322">
        <v>0</v>
      </c>
      <c r="N65" s="197"/>
      <c r="O65" s="197">
        <f t="shared" si="15"/>
        <v>0</v>
      </c>
      <c r="P65" s="83" t="s">
        <v>19</v>
      </c>
    </row>
    <row r="66" spans="1:16" hidden="1" x14ac:dyDescent="0.2">
      <c r="A66" s="108" t="s">
        <v>102</v>
      </c>
      <c r="B66" s="197"/>
      <c r="C66" s="197">
        <v>0</v>
      </c>
      <c r="D66" s="197"/>
      <c r="E66" s="197">
        <v>0</v>
      </c>
      <c r="F66" s="197"/>
      <c r="G66" s="197">
        <v>0</v>
      </c>
      <c r="H66" s="197"/>
      <c r="I66" s="197">
        <v>0</v>
      </c>
      <c r="J66" s="197"/>
      <c r="K66" s="197">
        <v>0</v>
      </c>
      <c r="L66" s="197"/>
      <c r="M66" s="322">
        <v>0</v>
      </c>
      <c r="N66" s="197"/>
      <c r="O66" s="197">
        <f t="shared" si="15"/>
        <v>0</v>
      </c>
      <c r="P66" s="83" t="s">
        <v>19</v>
      </c>
    </row>
    <row r="67" spans="1:16" x14ac:dyDescent="0.2">
      <c r="A67" s="108" t="s">
        <v>103</v>
      </c>
      <c r="B67" s="197"/>
      <c r="C67" s="197">
        <v>0</v>
      </c>
      <c r="D67" s="197"/>
      <c r="E67" s="197">
        <v>0</v>
      </c>
      <c r="F67" s="197"/>
      <c r="G67" s="197">
        <v>0</v>
      </c>
      <c r="H67" s="197"/>
      <c r="I67" s="197">
        <v>0</v>
      </c>
      <c r="J67" s="197"/>
      <c r="K67" s="197">
        <v>0</v>
      </c>
      <c r="L67" s="197"/>
      <c r="M67" s="322">
        <v>-2225</v>
      </c>
      <c r="N67" s="197"/>
      <c r="O67" s="197">
        <f t="shared" si="15"/>
        <v>-2225</v>
      </c>
      <c r="P67" s="83" t="s">
        <v>19</v>
      </c>
    </row>
    <row r="68" spans="1:16" x14ac:dyDescent="0.2">
      <c r="A68" s="108" t="s">
        <v>104</v>
      </c>
      <c r="B68" s="197"/>
      <c r="C68" s="197">
        <v>0</v>
      </c>
      <c r="D68" s="197"/>
      <c r="E68" s="197">
        <v>0</v>
      </c>
      <c r="F68" s="197"/>
      <c r="G68" s="197">
        <v>0</v>
      </c>
      <c r="H68" s="197"/>
      <c r="I68" s="197">
        <v>0</v>
      </c>
      <c r="J68" s="197"/>
      <c r="K68" s="197">
        <v>0</v>
      </c>
      <c r="L68" s="197"/>
      <c r="M68" s="322">
        <v>-2305</v>
      </c>
      <c r="N68" s="197"/>
      <c r="O68" s="197">
        <f t="shared" si="15"/>
        <v>-2305</v>
      </c>
      <c r="P68" s="83" t="s">
        <v>19</v>
      </c>
    </row>
    <row r="69" spans="1:16" hidden="1" x14ac:dyDescent="0.2">
      <c r="A69" s="108" t="s">
        <v>106</v>
      </c>
      <c r="B69" s="197"/>
      <c r="C69" s="197">
        <v>0</v>
      </c>
      <c r="D69" s="197"/>
      <c r="E69" s="197">
        <v>0</v>
      </c>
      <c r="F69" s="197"/>
      <c r="G69" s="197">
        <v>0</v>
      </c>
      <c r="H69" s="197"/>
      <c r="I69" s="197">
        <v>0</v>
      </c>
      <c r="J69" s="197"/>
      <c r="K69" s="197">
        <v>0</v>
      </c>
      <c r="L69" s="197"/>
      <c r="M69" s="322">
        <v>0</v>
      </c>
      <c r="N69" s="197"/>
      <c r="O69" s="197">
        <f t="shared" si="15"/>
        <v>0</v>
      </c>
      <c r="P69" s="83" t="s">
        <v>19</v>
      </c>
    </row>
    <row r="70" spans="1:16" hidden="1" x14ac:dyDescent="0.2">
      <c r="A70" s="108" t="s">
        <v>107</v>
      </c>
      <c r="B70" s="197"/>
      <c r="C70" s="197">
        <v>0</v>
      </c>
      <c r="D70" s="197"/>
      <c r="E70" s="197">
        <v>0</v>
      </c>
      <c r="F70" s="197"/>
      <c r="G70" s="197">
        <v>0</v>
      </c>
      <c r="H70" s="197"/>
      <c r="I70" s="197">
        <v>0</v>
      </c>
      <c r="J70" s="197"/>
      <c r="K70" s="197">
        <v>0</v>
      </c>
      <c r="L70" s="197"/>
      <c r="M70" s="322">
        <v>0</v>
      </c>
      <c r="N70" s="197"/>
      <c r="O70" s="197">
        <f t="shared" si="15"/>
        <v>0</v>
      </c>
      <c r="P70" s="83" t="s">
        <v>19</v>
      </c>
    </row>
    <row r="71" spans="1:16" hidden="1" x14ac:dyDescent="0.2">
      <c r="A71" s="108" t="s">
        <v>108</v>
      </c>
      <c r="B71" s="197"/>
      <c r="C71" s="197">
        <v>0</v>
      </c>
      <c r="D71" s="197"/>
      <c r="E71" s="197">
        <v>0</v>
      </c>
      <c r="F71" s="197"/>
      <c r="G71" s="197">
        <v>0</v>
      </c>
      <c r="H71" s="197"/>
      <c r="I71" s="197">
        <v>0</v>
      </c>
      <c r="J71" s="197"/>
      <c r="K71" s="197">
        <v>0</v>
      </c>
      <c r="L71" s="197"/>
      <c r="M71" s="322">
        <v>0</v>
      </c>
      <c r="N71" s="197"/>
      <c r="O71" s="197">
        <f t="shared" si="15"/>
        <v>0</v>
      </c>
      <c r="P71" s="83" t="s">
        <v>19</v>
      </c>
    </row>
    <row r="72" spans="1:16" x14ac:dyDescent="0.2">
      <c r="A72" s="111" t="s">
        <v>109</v>
      </c>
      <c r="B72" s="198"/>
      <c r="C72" s="198">
        <v>0</v>
      </c>
      <c r="D72" s="198"/>
      <c r="E72" s="198">
        <v>0</v>
      </c>
      <c r="F72" s="198"/>
      <c r="G72" s="198">
        <v>0</v>
      </c>
      <c r="H72" s="198"/>
      <c r="I72" s="198">
        <v>0</v>
      </c>
      <c r="J72" s="198"/>
      <c r="K72" s="198">
        <v>0</v>
      </c>
      <c r="L72" s="198"/>
      <c r="M72" s="323">
        <v>-1375</v>
      </c>
      <c r="N72" s="198"/>
      <c r="O72" s="198">
        <f t="shared" si="15"/>
        <v>-1375</v>
      </c>
      <c r="P72" s="83" t="s">
        <v>19</v>
      </c>
    </row>
    <row r="73" spans="1:16" ht="15" x14ac:dyDescent="0.25">
      <c r="A73" s="112" t="s">
        <v>154</v>
      </c>
      <c r="B73" s="178">
        <f>SUM(B59:B72)</f>
        <v>0</v>
      </c>
      <c r="C73" s="178">
        <f t="shared" ref="C73:O73" si="16">SUM(C59:C72)</f>
        <v>0</v>
      </c>
      <c r="D73" s="178">
        <f t="shared" si="16"/>
        <v>0</v>
      </c>
      <c r="E73" s="178">
        <f t="shared" si="16"/>
        <v>0</v>
      </c>
      <c r="F73" s="178">
        <f t="shared" si="16"/>
        <v>0</v>
      </c>
      <c r="G73" s="178">
        <f t="shared" si="16"/>
        <v>0</v>
      </c>
      <c r="H73" s="178">
        <f t="shared" si="16"/>
        <v>0</v>
      </c>
      <c r="I73" s="178">
        <f t="shared" si="16"/>
        <v>0</v>
      </c>
      <c r="J73" s="178">
        <f t="shared" si="16"/>
        <v>0</v>
      </c>
      <c r="K73" s="178">
        <f t="shared" si="16"/>
        <v>0</v>
      </c>
      <c r="L73" s="178">
        <f t="shared" si="16"/>
        <v>0</v>
      </c>
      <c r="M73" s="262">
        <f t="shared" si="16"/>
        <v>-5905</v>
      </c>
      <c r="N73" s="178">
        <f t="shared" si="16"/>
        <v>0</v>
      </c>
      <c r="O73" s="178">
        <f t="shared" si="16"/>
        <v>-5905</v>
      </c>
      <c r="P73" s="83" t="s">
        <v>19</v>
      </c>
    </row>
    <row r="74" spans="1:16" x14ac:dyDescent="0.2">
      <c r="P74" s="83" t="s">
        <v>20</v>
      </c>
    </row>
  </sheetData>
  <mergeCells count="24">
    <mergeCell ref="A1:O1"/>
    <mergeCell ref="A2:O2"/>
    <mergeCell ref="A3:O3"/>
    <mergeCell ref="A4:O4"/>
    <mergeCell ref="A5:M5"/>
    <mergeCell ref="F7:G7"/>
    <mergeCell ref="H7:I7"/>
    <mergeCell ref="J7:K7"/>
    <mergeCell ref="L7:M7"/>
    <mergeCell ref="A41:A43"/>
    <mergeCell ref="B41:G41"/>
    <mergeCell ref="H41:M41"/>
    <mergeCell ref="A6:A8"/>
    <mergeCell ref="B6:G6"/>
    <mergeCell ref="H6:M6"/>
    <mergeCell ref="B7:C7"/>
    <mergeCell ref="D7:E7"/>
    <mergeCell ref="N41:O42"/>
    <mergeCell ref="B42:C42"/>
    <mergeCell ref="D42:E42"/>
    <mergeCell ref="F42:G42"/>
    <mergeCell ref="H42:I42"/>
    <mergeCell ref="J42:K42"/>
    <mergeCell ref="L42:M42"/>
  </mergeCells>
  <printOptions horizontalCentered="1"/>
  <pageMargins left="0.7" right="0.7" top="0.52" bottom="0.39" header="0.3" footer="0.23"/>
  <pageSetup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40"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abSelected="1"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L33" sqref="L33"/>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2" width="116.7109375" style="80"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330" t="s">
        <v>88</v>
      </c>
      <c r="B1" s="330"/>
      <c r="C1" s="330"/>
      <c r="D1" s="330"/>
      <c r="E1" s="330"/>
      <c r="F1" s="330"/>
      <c r="G1" s="330"/>
      <c r="H1" s="330"/>
      <c r="I1" s="330"/>
      <c r="J1" s="83" t="s">
        <v>19</v>
      </c>
      <c r="K1" s="6"/>
      <c r="L1" s="146" t="s">
        <v>21</v>
      </c>
      <c r="M1" s="6"/>
      <c r="N1" s="6"/>
      <c r="O1" s="6"/>
      <c r="P1" s="6"/>
      <c r="Q1" s="6"/>
      <c r="R1" s="6"/>
    </row>
    <row r="2" spans="1:18" ht="15" x14ac:dyDescent="0.2">
      <c r="A2" s="331" t="s">
        <v>225</v>
      </c>
      <c r="B2" s="331"/>
      <c r="C2" s="331"/>
      <c r="D2" s="331"/>
      <c r="E2" s="331"/>
      <c r="F2" s="331"/>
      <c r="G2" s="331"/>
      <c r="H2" s="331"/>
      <c r="I2" s="331"/>
      <c r="J2" s="83" t="s">
        <v>19</v>
      </c>
      <c r="K2" s="7"/>
      <c r="L2" s="147"/>
      <c r="M2" s="7"/>
      <c r="N2" s="7"/>
      <c r="O2" s="7"/>
      <c r="P2" s="7"/>
      <c r="Q2" s="7"/>
      <c r="R2" s="7"/>
    </row>
    <row r="3" spans="1:18" x14ac:dyDescent="0.2">
      <c r="A3" s="340" t="s">
        <v>1</v>
      </c>
      <c r="B3" s="340"/>
      <c r="C3" s="340"/>
      <c r="D3" s="340"/>
      <c r="E3" s="340"/>
      <c r="F3" s="340"/>
      <c r="G3" s="340"/>
      <c r="H3" s="340"/>
      <c r="I3" s="340"/>
      <c r="J3" s="83" t="s">
        <v>19</v>
      </c>
      <c r="K3" s="10"/>
      <c r="L3" s="147"/>
      <c r="M3" s="10"/>
      <c r="N3" s="10"/>
      <c r="O3" s="10"/>
      <c r="P3" s="10"/>
      <c r="Q3" s="10"/>
      <c r="R3" s="10"/>
    </row>
    <row r="4" spans="1:18" x14ac:dyDescent="0.2">
      <c r="A4" s="337" t="s">
        <v>2</v>
      </c>
      <c r="B4" s="337"/>
      <c r="C4" s="337"/>
      <c r="D4" s="337"/>
      <c r="E4" s="337"/>
      <c r="F4" s="337"/>
      <c r="G4" s="337"/>
      <c r="H4" s="337"/>
      <c r="I4" s="337"/>
      <c r="J4" s="83" t="s">
        <v>19</v>
      </c>
      <c r="K4" s="8"/>
      <c r="L4" s="147"/>
      <c r="M4" s="8"/>
      <c r="N4" s="8"/>
      <c r="O4" s="8"/>
      <c r="P4" s="8"/>
      <c r="Q4" s="8"/>
      <c r="R4" s="8"/>
    </row>
    <row r="5" spans="1:18" ht="15.75" thickBot="1" x14ac:dyDescent="0.3">
      <c r="A5" s="337"/>
      <c r="B5" s="337"/>
      <c r="C5" s="337"/>
      <c r="D5" s="337"/>
      <c r="E5" s="337"/>
      <c r="F5" s="337"/>
      <c r="G5" s="337"/>
      <c r="H5" s="337"/>
      <c r="I5" s="337"/>
      <c r="J5" s="83" t="s">
        <v>19</v>
      </c>
      <c r="K5" s="8"/>
      <c r="L5" s="148"/>
      <c r="M5" s="8"/>
      <c r="N5" s="8"/>
      <c r="O5" s="8"/>
      <c r="P5" s="8"/>
      <c r="Q5" s="8"/>
      <c r="R5" s="8"/>
    </row>
    <row r="6" spans="1:18" ht="15" x14ac:dyDescent="0.2">
      <c r="A6" s="338" t="s">
        <v>89</v>
      </c>
      <c r="B6" s="341" t="s">
        <v>183</v>
      </c>
      <c r="C6" s="341"/>
      <c r="D6" s="341" t="s">
        <v>185</v>
      </c>
      <c r="E6" s="341"/>
      <c r="F6" s="341" t="s">
        <v>179</v>
      </c>
      <c r="G6" s="341"/>
      <c r="H6" s="341" t="s">
        <v>70</v>
      </c>
      <c r="I6" s="342"/>
      <c r="J6" s="83" t="s">
        <v>19</v>
      </c>
      <c r="L6" s="81"/>
    </row>
    <row r="7" spans="1:18" ht="28.5" x14ac:dyDescent="0.2">
      <c r="A7" s="339"/>
      <c r="B7" s="85" t="s">
        <v>31</v>
      </c>
      <c r="C7" s="11" t="s">
        <v>4</v>
      </c>
      <c r="D7" s="11" t="s">
        <v>31</v>
      </c>
      <c r="E7" s="11" t="s">
        <v>4</v>
      </c>
      <c r="F7" s="11" t="s">
        <v>31</v>
      </c>
      <c r="G7" s="11" t="s">
        <v>4</v>
      </c>
      <c r="H7" s="11" t="s">
        <v>31</v>
      </c>
      <c r="I7" s="12" t="s">
        <v>4</v>
      </c>
      <c r="J7" s="83" t="s">
        <v>19</v>
      </c>
      <c r="L7" s="101"/>
    </row>
    <row r="8" spans="1:18" x14ac:dyDescent="0.2">
      <c r="A8" s="93" t="s">
        <v>90</v>
      </c>
      <c r="B8" s="173">
        <v>312</v>
      </c>
      <c r="C8" s="173">
        <v>37934</v>
      </c>
      <c r="D8" s="173">
        <v>336</v>
      </c>
      <c r="E8" s="173">
        <v>46461</v>
      </c>
      <c r="F8" s="173">
        <v>345</v>
      </c>
      <c r="G8" s="173">
        <v>49105</v>
      </c>
      <c r="H8" s="173">
        <f>F8-D8</f>
        <v>9</v>
      </c>
      <c r="I8" s="174">
        <f>G8-E8</f>
        <v>2644</v>
      </c>
      <c r="J8" s="83" t="s">
        <v>19</v>
      </c>
      <c r="L8" s="81"/>
    </row>
    <row r="9" spans="1:18" x14ac:dyDescent="0.2">
      <c r="A9" s="94" t="s">
        <v>91</v>
      </c>
      <c r="B9" s="33">
        <v>0</v>
      </c>
      <c r="C9" s="33">
        <v>512</v>
      </c>
      <c r="D9" s="33">
        <v>0</v>
      </c>
      <c r="E9" s="33">
        <v>520</v>
      </c>
      <c r="F9" s="33">
        <v>0</v>
      </c>
      <c r="G9" s="33">
        <v>520</v>
      </c>
      <c r="H9" s="33">
        <f t="shared" ref="H9:H13" si="0">F9-D9</f>
        <v>0</v>
      </c>
      <c r="I9" s="175">
        <f t="shared" ref="I9:I13" si="1">G9-E9</f>
        <v>0</v>
      </c>
      <c r="J9" s="83" t="s">
        <v>19</v>
      </c>
    </row>
    <row r="10" spans="1:18" x14ac:dyDescent="0.2">
      <c r="A10" s="143" t="s">
        <v>155</v>
      </c>
      <c r="B10" s="33">
        <f>SUM(B11:B12)</f>
        <v>0</v>
      </c>
      <c r="C10" s="33">
        <v>186</v>
      </c>
      <c r="D10" s="33">
        <f t="shared" ref="D10:F10" si="2">SUM(D11:D12)</f>
        <v>0</v>
      </c>
      <c r="E10" s="33">
        <v>80</v>
      </c>
      <c r="F10" s="33">
        <f t="shared" si="2"/>
        <v>0</v>
      </c>
      <c r="G10" s="33">
        <v>59</v>
      </c>
      <c r="H10" s="33">
        <f t="shared" si="0"/>
        <v>0</v>
      </c>
      <c r="I10" s="284">
        <f t="shared" si="1"/>
        <v>-21</v>
      </c>
      <c r="J10" s="83" t="s">
        <v>19</v>
      </c>
    </row>
    <row r="11" spans="1:18" x14ac:dyDescent="0.2">
      <c r="A11" s="95" t="s">
        <v>30</v>
      </c>
      <c r="B11" s="199">
        <v>0</v>
      </c>
      <c r="C11" s="199">
        <v>0</v>
      </c>
      <c r="D11" s="199">
        <v>0</v>
      </c>
      <c r="E11" s="199">
        <v>0</v>
      </c>
      <c r="F11" s="199">
        <v>0</v>
      </c>
      <c r="G11" s="199">
        <v>0</v>
      </c>
      <c r="H11" s="199">
        <f t="shared" si="0"/>
        <v>0</v>
      </c>
      <c r="I11" s="200">
        <f t="shared" si="1"/>
        <v>0</v>
      </c>
      <c r="J11" s="83" t="s">
        <v>19</v>
      </c>
    </row>
    <row r="12" spans="1:18" x14ac:dyDescent="0.2">
      <c r="A12" s="95" t="s">
        <v>92</v>
      </c>
      <c r="B12" s="199">
        <v>0</v>
      </c>
      <c r="C12" s="199">
        <v>0</v>
      </c>
      <c r="D12" s="199">
        <v>0</v>
      </c>
      <c r="E12" s="199">
        <v>0</v>
      </c>
      <c r="F12" s="199">
        <v>0</v>
      </c>
      <c r="G12" s="199">
        <v>0</v>
      </c>
      <c r="H12" s="199">
        <f t="shared" si="0"/>
        <v>0</v>
      </c>
      <c r="I12" s="200">
        <f t="shared" si="1"/>
        <v>0</v>
      </c>
      <c r="J12" s="83" t="s">
        <v>19</v>
      </c>
    </row>
    <row r="13" spans="1:18" x14ac:dyDescent="0.2">
      <c r="A13" s="94" t="s">
        <v>93</v>
      </c>
      <c r="B13" s="189">
        <v>0</v>
      </c>
      <c r="C13" s="189">
        <v>729</v>
      </c>
      <c r="D13" s="189">
        <v>0</v>
      </c>
      <c r="E13" s="189">
        <v>0</v>
      </c>
      <c r="F13" s="189">
        <v>0</v>
      </c>
      <c r="G13" s="189">
        <v>0</v>
      </c>
      <c r="H13" s="189">
        <f t="shared" si="0"/>
        <v>0</v>
      </c>
      <c r="I13" s="190">
        <f t="shared" si="1"/>
        <v>0</v>
      </c>
      <c r="J13" s="83" t="s">
        <v>19</v>
      </c>
    </row>
    <row r="14" spans="1:18" ht="15" x14ac:dyDescent="0.25">
      <c r="A14" s="97" t="s">
        <v>26</v>
      </c>
      <c r="B14" s="166">
        <f>SUM(B8:B10,B13)</f>
        <v>312</v>
      </c>
      <c r="C14" s="166">
        <f t="shared" ref="C14:I14" si="3">SUM(C8:C10,C13)</f>
        <v>39361</v>
      </c>
      <c r="D14" s="166">
        <f t="shared" si="3"/>
        <v>336</v>
      </c>
      <c r="E14" s="166">
        <f t="shared" si="3"/>
        <v>47061</v>
      </c>
      <c r="F14" s="166">
        <f t="shared" si="3"/>
        <v>345</v>
      </c>
      <c r="G14" s="166">
        <f t="shared" si="3"/>
        <v>49684</v>
      </c>
      <c r="H14" s="166">
        <f t="shared" si="3"/>
        <v>9</v>
      </c>
      <c r="I14" s="170">
        <f t="shared" si="3"/>
        <v>2623</v>
      </c>
      <c r="J14" s="83" t="s">
        <v>19</v>
      </c>
    </row>
    <row r="15" spans="1:18" ht="15" x14ac:dyDescent="0.25">
      <c r="A15" s="96" t="s">
        <v>94</v>
      </c>
      <c r="B15" s="33"/>
      <c r="C15" s="33"/>
      <c r="D15" s="33"/>
      <c r="E15" s="33"/>
      <c r="F15" s="33"/>
      <c r="G15" s="33"/>
      <c r="H15" s="33"/>
      <c r="I15" s="175"/>
      <c r="J15" s="83" t="s">
        <v>19</v>
      </c>
    </row>
    <row r="16" spans="1:18" x14ac:dyDescent="0.2">
      <c r="A16" s="94" t="s">
        <v>95</v>
      </c>
      <c r="B16" s="33"/>
      <c r="C16" s="33">
        <v>11543</v>
      </c>
      <c r="D16" s="33"/>
      <c r="E16" s="33">
        <v>13037</v>
      </c>
      <c r="F16" s="33"/>
      <c r="G16" s="33">
        <v>13695</v>
      </c>
      <c r="H16" s="33"/>
      <c r="I16" s="175">
        <f t="shared" ref="I16:I32" si="4">G16-E16</f>
        <v>658</v>
      </c>
      <c r="J16" s="83" t="s">
        <v>19</v>
      </c>
    </row>
    <row r="17" spans="1:10" x14ac:dyDescent="0.2">
      <c r="A17" s="94" t="s">
        <v>97</v>
      </c>
      <c r="B17" s="33"/>
      <c r="C17" s="33">
        <v>952</v>
      </c>
      <c r="D17" s="33"/>
      <c r="E17" s="33">
        <v>1030</v>
      </c>
      <c r="F17" s="33"/>
      <c r="G17" s="33">
        <v>1175</v>
      </c>
      <c r="H17" s="33"/>
      <c r="I17" s="175">
        <f t="shared" si="4"/>
        <v>145</v>
      </c>
      <c r="J17" s="83" t="s">
        <v>19</v>
      </c>
    </row>
    <row r="18" spans="1:10" x14ac:dyDescent="0.2">
      <c r="A18" s="143" t="s">
        <v>156</v>
      </c>
      <c r="B18" s="33"/>
      <c r="C18" s="33">
        <v>314</v>
      </c>
      <c r="D18" s="33"/>
      <c r="E18" s="33">
        <v>328</v>
      </c>
      <c r="F18" s="33"/>
      <c r="G18" s="33">
        <v>352</v>
      </c>
      <c r="H18" s="33"/>
      <c r="I18" s="175">
        <f t="shared" si="4"/>
        <v>24</v>
      </c>
      <c r="J18" s="83" t="s">
        <v>19</v>
      </c>
    </row>
    <row r="19" spans="1:10" x14ac:dyDescent="0.2">
      <c r="A19" s="94" t="s">
        <v>98</v>
      </c>
      <c r="B19" s="33"/>
      <c r="C19" s="33">
        <v>9723</v>
      </c>
      <c r="D19" s="33"/>
      <c r="E19" s="33">
        <v>10075</v>
      </c>
      <c r="F19" s="33"/>
      <c r="G19" s="33">
        <v>11421</v>
      </c>
      <c r="H19" s="33"/>
      <c r="I19" s="175">
        <f t="shared" si="4"/>
        <v>1346</v>
      </c>
      <c r="J19" s="83" t="s">
        <v>19</v>
      </c>
    </row>
    <row r="20" spans="1:10" x14ac:dyDescent="0.2">
      <c r="A20" s="94" t="s">
        <v>99</v>
      </c>
      <c r="B20" s="33"/>
      <c r="C20" s="33">
        <v>202</v>
      </c>
      <c r="D20" s="33"/>
      <c r="E20" s="33">
        <v>208</v>
      </c>
      <c r="F20" s="33"/>
      <c r="G20" s="33">
        <v>214</v>
      </c>
      <c r="H20" s="33"/>
      <c r="I20" s="175">
        <f t="shared" si="4"/>
        <v>6</v>
      </c>
      <c r="J20" s="83" t="s">
        <v>19</v>
      </c>
    </row>
    <row r="21" spans="1:10" x14ac:dyDescent="0.2">
      <c r="A21" s="94" t="s">
        <v>100</v>
      </c>
      <c r="B21" s="33"/>
      <c r="C21" s="33">
        <v>3744</v>
      </c>
      <c r="D21" s="33"/>
      <c r="E21" s="33">
        <v>4435</v>
      </c>
      <c r="F21" s="33"/>
      <c r="G21" s="33">
        <v>3945</v>
      </c>
      <c r="H21" s="33"/>
      <c r="I21" s="284">
        <f t="shared" si="4"/>
        <v>-490</v>
      </c>
      <c r="J21" s="83" t="s">
        <v>19</v>
      </c>
    </row>
    <row r="22" spans="1:10" x14ac:dyDescent="0.2">
      <c r="A22" s="94" t="s">
        <v>101</v>
      </c>
      <c r="B22" s="33"/>
      <c r="C22" s="33">
        <v>1</v>
      </c>
      <c r="D22" s="33"/>
      <c r="E22" s="33">
        <v>6</v>
      </c>
      <c r="F22" s="33"/>
      <c r="G22" s="33">
        <v>6</v>
      </c>
      <c r="H22" s="33"/>
      <c r="I22" s="175">
        <f t="shared" si="4"/>
        <v>0</v>
      </c>
      <c r="J22" s="83" t="s">
        <v>19</v>
      </c>
    </row>
    <row r="23" spans="1:10" x14ac:dyDescent="0.2">
      <c r="A23" s="94" t="s">
        <v>102</v>
      </c>
      <c r="B23" s="33"/>
      <c r="C23" s="33">
        <v>2006</v>
      </c>
      <c r="D23" s="33"/>
      <c r="E23" s="33">
        <v>2405</v>
      </c>
      <c r="F23" s="33"/>
      <c r="G23" s="33">
        <v>2006</v>
      </c>
      <c r="H23" s="33"/>
      <c r="I23" s="284">
        <f t="shared" si="4"/>
        <v>-399</v>
      </c>
      <c r="J23" s="83" t="s">
        <v>19</v>
      </c>
    </row>
    <row r="24" spans="1:10" x14ac:dyDescent="0.2">
      <c r="A24" s="94" t="s">
        <v>103</v>
      </c>
      <c r="B24" s="33"/>
      <c r="C24" s="33">
        <v>5123</v>
      </c>
      <c r="D24" s="33"/>
      <c r="E24" s="33">
        <v>10280</v>
      </c>
      <c r="F24" s="33"/>
      <c r="G24" s="33">
        <v>5505</v>
      </c>
      <c r="H24" s="33"/>
      <c r="I24" s="284">
        <f t="shared" si="4"/>
        <v>-4775</v>
      </c>
      <c r="J24" s="83" t="s">
        <v>19</v>
      </c>
    </row>
    <row r="25" spans="1:10" x14ac:dyDescent="0.2">
      <c r="A25" s="94" t="s">
        <v>104</v>
      </c>
      <c r="B25" s="33"/>
      <c r="C25" s="33">
        <v>3440</v>
      </c>
      <c r="D25" s="33"/>
      <c r="E25" s="275">
        <v>7497</v>
      </c>
      <c r="F25" s="33"/>
      <c r="G25" s="33">
        <v>2841</v>
      </c>
      <c r="H25" s="33"/>
      <c r="I25" s="284">
        <f>G25-E25</f>
        <v>-4656</v>
      </c>
      <c r="J25" s="83" t="s">
        <v>19</v>
      </c>
    </row>
    <row r="26" spans="1:10" x14ac:dyDescent="0.2">
      <c r="A26" s="94" t="s">
        <v>105</v>
      </c>
      <c r="B26" s="33"/>
      <c r="C26" s="33">
        <v>45</v>
      </c>
      <c r="D26" s="33"/>
      <c r="E26" s="33">
        <v>45</v>
      </c>
      <c r="F26" s="33"/>
      <c r="G26" s="33">
        <v>45</v>
      </c>
      <c r="H26" s="33"/>
      <c r="I26" s="175">
        <f t="shared" si="4"/>
        <v>0</v>
      </c>
      <c r="J26" s="83" t="s">
        <v>19</v>
      </c>
    </row>
    <row r="27" spans="1:10" x14ac:dyDescent="0.2">
      <c r="A27" s="94" t="s">
        <v>61</v>
      </c>
      <c r="B27" s="33"/>
      <c r="C27" s="33">
        <v>27</v>
      </c>
      <c r="D27" s="33"/>
      <c r="E27" s="33">
        <v>27</v>
      </c>
      <c r="F27" s="33"/>
      <c r="G27" s="33">
        <v>27</v>
      </c>
      <c r="H27" s="33"/>
      <c r="I27" s="175">
        <f t="shared" si="4"/>
        <v>0</v>
      </c>
      <c r="J27" s="83" t="s">
        <v>19</v>
      </c>
    </row>
    <row r="28" spans="1:10" x14ac:dyDescent="0.2">
      <c r="A28" s="94" t="s">
        <v>107</v>
      </c>
      <c r="B28" s="33"/>
      <c r="C28" s="33">
        <v>216</v>
      </c>
      <c r="D28" s="33"/>
      <c r="E28" s="33">
        <v>216</v>
      </c>
      <c r="F28" s="33"/>
      <c r="G28" s="33">
        <v>229</v>
      </c>
      <c r="H28" s="33"/>
      <c r="I28" s="175">
        <f t="shared" si="4"/>
        <v>13</v>
      </c>
      <c r="J28" s="83" t="s">
        <v>19</v>
      </c>
    </row>
    <row r="29" spans="1:10" x14ac:dyDescent="0.2">
      <c r="A29" s="94" t="s">
        <v>108</v>
      </c>
      <c r="B29" s="33"/>
      <c r="C29" s="33">
        <v>300</v>
      </c>
      <c r="D29" s="33"/>
      <c r="E29" s="33">
        <v>330</v>
      </c>
      <c r="F29" s="33"/>
      <c r="G29" s="33">
        <v>330</v>
      </c>
      <c r="H29" s="33"/>
      <c r="I29" s="175">
        <f t="shared" si="4"/>
        <v>0</v>
      </c>
      <c r="J29" s="83" t="s">
        <v>19</v>
      </c>
    </row>
    <row r="30" spans="1:10" x14ac:dyDescent="0.2">
      <c r="A30" s="94" t="s">
        <v>109</v>
      </c>
      <c r="B30" s="33"/>
      <c r="C30" s="33">
        <v>3192</v>
      </c>
      <c r="D30" s="33"/>
      <c r="E30" s="33">
        <v>1498</v>
      </c>
      <c r="F30" s="33"/>
      <c r="G30" s="33">
        <v>325</v>
      </c>
      <c r="H30" s="33"/>
      <c r="I30" s="284">
        <f t="shared" si="4"/>
        <v>-1173</v>
      </c>
      <c r="J30" s="83" t="s">
        <v>19</v>
      </c>
    </row>
    <row r="31" spans="1:10" hidden="1" x14ac:dyDescent="0.2">
      <c r="A31" s="94" t="s">
        <v>110</v>
      </c>
      <c r="B31" s="33"/>
      <c r="C31" s="33">
        <v>0</v>
      </c>
      <c r="D31" s="33"/>
      <c r="E31" s="33">
        <v>0</v>
      </c>
      <c r="F31" s="33"/>
      <c r="G31" s="33">
        <v>0</v>
      </c>
      <c r="H31" s="33"/>
      <c r="I31" s="175">
        <f t="shared" si="4"/>
        <v>0</v>
      </c>
      <c r="J31" s="83" t="s">
        <v>19</v>
      </c>
    </row>
    <row r="32" spans="1:10" x14ac:dyDescent="0.2">
      <c r="A32" s="209" t="s">
        <v>227</v>
      </c>
      <c r="B32" s="33"/>
      <c r="C32" s="33">
        <v>277</v>
      </c>
      <c r="D32" s="33"/>
      <c r="E32" s="33">
        <v>2576</v>
      </c>
      <c r="F32" s="33"/>
      <c r="G32" s="33">
        <v>0</v>
      </c>
      <c r="H32" s="33"/>
      <c r="I32" s="284">
        <f t="shared" si="4"/>
        <v>-2576</v>
      </c>
      <c r="J32" s="83" t="s">
        <v>19</v>
      </c>
    </row>
    <row r="33" spans="1:12" ht="15" x14ac:dyDescent="0.25">
      <c r="A33" s="97" t="s">
        <v>111</v>
      </c>
      <c r="B33" s="115">
        <f>SUM(B14:B32)</f>
        <v>312</v>
      </c>
      <c r="C33" s="115">
        <f>SUM(C14:C32)</f>
        <v>80466</v>
      </c>
      <c r="D33" s="115">
        <f>SUM(D14:D32)</f>
        <v>336</v>
      </c>
      <c r="E33" s="115">
        <f>SUM(E14:E32)</f>
        <v>101054</v>
      </c>
      <c r="F33" s="115">
        <f>SUM(F14:F32)</f>
        <v>345</v>
      </c>
      <c r="G33" s="115">
        <f>SUM(G14:G32)</f>
        <v>91800</v>
      </c>
      <c r="H33" s="115">
        <f>SUM(H14:H32)</f>
        <v>9</v>
      </c>
      <c r="I33" s="294">
        <f>SUM(I14:I32)</f>
        <v>-9254</v>
      </c>
      <c r="J33" s="83" t="s">
        <v>19</v>
      </c>
      <c r="L33" s="81"/>
    </row>
    <row r="34" spans="1:12" x14ac:dyDescent="0.2">
      <c r="A34" s="143" t="s">
        <v>157</v>
      </c>
      <c r="B34" s="33"/>
      <c r="C34" s="270">
        <v>-6179</v>
      </c>
      <c r="D34" s="33"/>
      <c r="E34" s="270">
        <v>-4678</v>
      </c>
      <c r="F34" s="33"/>
      <c r="G34" s="33">
        <v>0</v>
      </c>
      <c r="H34" s="33"/>
      <c r="I34" s="175">
        <f>G34-E34</f>
        <v>4678</v>
      </c>
      <c r="J34" s="83" t="s">
        <v>19</v>
      </c>
      <c r="L34" s="81"/>
    </row>
    <row r="35" spans="1:12" x14ac:dyDescent="0.2">
      <c r="A35" s="209" t="s">
        <v>166</v>
      </c>
      <c r="B35" s="33"/>
      <c r="C35" s="33">
        <v>0</v>
      </c>
      <c r="D35" s="33"/>
      <c r="E35" s="270">
        <v>-4500</v>
      </c>
      <c r="F35" s="33"/>
      <c r="G35" s="33">
        <v>0</v>
      </c>
      <c r="H35" s="33"/>
      <c r="I35" s="175">
        <f t="shared" ref="I35:I38" si="5">G35-E35</f>
        <v>4500</v>
      </c>
      <c r="J35" s="83" t="s">
        <v>19</v>
      </c>
      <c r="L35" s="81"/>
    </row>
    <row r="36" spans="1:12" x14ac:dyDescent="0.2">
      <c r="A36" s="209" t="s">
        <v>167</v>
      </c>
      <c r="B36" s="33"/>
      <c r="C36" s="270">
        <v>-48</v>
      </c>
      <c r="D36" s="33"/>
      <c r="E36" s="270">
        <v>-76</v>
      </c>
      <c r="F36" s="33"/>
      <c r="G36" s="33">
        <v>0</v>
      </c>
      <c r="H36" s="33"/>
      <c r="I36" s="175">
        <f t="shared" si="5"/>
        <v>76</v>
      </c>
      <c r="J36" s="83" t="s">
        <v>19</v>
      </c>
      <c r="L36" s="81"/>
    </row>
    <row r="37" spans="1:12" x14ac:dyDescent="0.2">
      <c r="A37" s="94" t="s">
        <v>112</v>
      </c>
      <c r="B37" s="33"/>
      <c r="C37" s="33">
        <v>4678</v>
      </c>
      <c r="D37" s="33"/>
      <c r="E37" s="33">
        <v>0</v>
      </c>
      <c r="F37" s="33"/>
      <c r="G37" s="33">
        <v>0</v>
      </c>
      <c r="H37" s="33"/>
      <c r="I37" s="175">
        <f t="shared" si="5"/>
        <v>0</v>
      </c>
      <c r="J37" s="83" t="s">
        <v>19</v>
      </c>
      <c r="L37" s="81"/>
    </row>
    <row r="38" spans="1:12" x14ac:dyDescent="0.2">
      <c r="A38" s="164" t="s">
        <v>164</v>
      </c>
      <c r="B38" s="33"/>
      <c r="C38" s="33">
        <v>4879</v>
      </c>
      <c r="D38" s="33"/>
      <c r="E38" s="33">
        <v>0</v>
      </c>
      <c r="F38" s="33"/>
      <c r="G38" s="33">
        <v>0</v>
      </c>
      <c r="H38" s="33"/>
      <c r="I38" s="175">
        <f t="shared" si="5"/>
        <v>0</v>
      </c>
      <c r="J38" s="83" t="s">
        <v>19</v>
      </c>
      <c r="L38" s="81"/>
    </row>
    <row r="39" spans="1:12" ht="15.75" thickBot="1" x14ac:dyDescent="0.3">
      <c r="A39" s="98" t="s">
        <v>113</v>
      </c>
      <c r="B39" s="201">
        <f>SUM(B33:B38)</f>
        <v>312</v>
      </c>
      <c r="C39" s="201">
        <f>SUM(C33:C38)</f>
        <v>83796</v>
      </c>
      <c r="D39" s="201">
        <f t="shared" ref="B39:I39" si="6">SUM(D33:D38)</f>
        <v>336</v>
      </c>
      <c r="E39" s="201">
        <f t="shared" si="6"/>
        <v>91800</v>
      </c>
      <c r="F39" s="201">
        <f t="shared" si="6"/>
        <v>345</v>
      </c>
      <c r="G39" s="201">
        <f t="shared" si="6"/>
        <v>91800</v>
      </c>
      <c r="H39" s="201">
        <f t="shared" si="6"/>
        <v>9</v>
      </c>
      <c r="I39" s="202">
        <f t="shared" si="6"/>
        <v>0</v>
      </c>
      <c r="J39" s="83" t="s">
        <v>19</v>
      </c>
      <c r="L39" s="81"/>
    </row>
    <row r="40" spans="1:12" hidden="1" x14ac:dyDescent="0.2">
      <c r="A40" s="100" t="s">
        <v>27</v>
      </c>
      <c r="B40" s="203"/>
      <c r="C40" s="203"/>
      <c r="D40" s="203"/>
      <c r="E40" s="203"/>
      <c r="F40" s="203"/>
      <c r="G40" s="203"/>
      <c r="H40" s="203"/>
      <c r="I40" s="204"/>
      <c r="J40" s="83" t="s">
        <v>19</v>
      </c>
    </row>
    <row r="41" spans="1:12" hidden="1" x14ac:dyDescent="0.2">
      <c r="A41" s="94" t="s">
        <v>114</v>
      </c>
      <c r="B41" s="33">
        <v>0</v>
      </c>
      <c r="C41" s="33"/>
      <c r="D41" s="33">
        <v>0</v>
      </c>
      <c r="E41" s="33"/>
      <c r="F41" s="33">
        <v>0</v>
      </c>
      <c r="G41" s="33"/>
      <c r="H41" s="33">
        <f>F41-D41</f>
        <v>0</v>
      </c>
      <c r="I41" s="175"/>
      <c r="J41" s="83" t="s">
        <v>19</v>
      </c>
      <c r="L41" s="80" t="s">
        <v>161</v>
      </c>
    </row>
    <row r="42" spans="1:12" hidden="1" x14ac:dyDescent="0.2">
      <c r="A42" s="94"/>
      <c r="B42" s="33"/>
      <c r="C42" s="33"/>
      <c r="D42" s="33"/>
      <c r="E42" s="33"/>
      <c r="F42" s="33"/>
      <c r="G42" s="33"/>
      <c r="H42" s="33"/>
      <c r="I42" s="175"/>
      <c r="J42" s="83" t="s">
        <v>19</v>
      </c>
      <c r="L42" s="81"/>
    </row>
    <row r="43" spans="1:12" hidden="1" x14ac:dyDescent="0.2">
      <c r="A43" s="94" t="s">
        <v>115</v>
      </c>
      <c r="B43" s="33"/>
      <c r="C43" s="33">
        <v>0</v>
      </c>
      <c r="D43" s="33"/>
      <c r="E43" s="33">
        <v>0</v>
      </c>
      <c r="F43" s="33"/>
      <c r="G43" s="33">
        <v>0</v>
      </c>
      <c r="H43" s="33"/>
      <c r="I43" s="175">
        <f t="shared" ref="I43:I44" si="7">G43-E43</f>
        <v>0</v>
      </c>
      <c r="J43" s="83" t="s">
        <v>19</v>
      </c>
    </row>
    <row r="44" spans="1:12" ht="15" hidden="1" thickBot="1" x14ac:dyDescent="0.25">
      <c r="A44" s="99" t="s">
        <v>116</v>
      </c>
      <c r="B44" s="205"/>
      <c r="C44" s="205">
        <v>0</v>
      </c>
      <c r="D44" s="205"/>
      <c r="E44" s="205">
        <v>0</v>
      </c>
      <c r="F44" s="205"/>
      <c r="G44" s="205">
        <v>0</v>
      </c>
      <c r="H44" s="205"/>
      <c r="I44" s="206">
        <f t="shared" si="7"/>
        <v>0</v>
      </c>
      <c r="J44" s="83" t="s">
        <v>19</v>
      </c>
    </row>
    <row r="45" spans="1:12" x14ac:dyDescent="0.2">
      <c r="J45" s="4" t="s">
        <v>20</v>
      </c>
    </row>
    <row r="46" spans="1:12" x14ac:dyDescent="0.2">
      <c r="A46" s="228"/>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G30" sqref="G30"/>
    </sheetView>
  </sheetViews>
  <sheetFormatPr defaultRowHeight="15" x14ac:dyDescent="0.2"/>
  <cols>
    <col min="1" max="10" width="9.140625" style="302"/>
    <col min="11" max="11" width="9.140625" style="313"/>
    <col min="12" max="16384" width="9.140625" style="302"/>
  </cols>
  <sheetData>
    <row r="1" spans="1:13" s="301" customFormat="1" ht="15.75" x14ac:dyDescent="0.25">
      <c r="A1" s="303"/>
      <c r="B1" s="304"/>
      <c r="C1" s="304"/>
      <c r="D1" s="304"/>
      <c r="E1" s="304"/>
      <c r="F1" s="304"/>
      <c r="G1" s="304"/>
      <c r="H1" s="304"/>
      <c r="I1" s="304"/>
      <c r="J1" s="304"/>
      <c r="K1" s="321" t="s">
        <v>19</v>
      </c>
      <c r="L1" s="304"/>
      <c r="M1" s="304"/>
    </row>
    <row r="2" spans="1:13" s="301" customFormat="1" x14ac:dyDescent="0.2">
      <c r="A2" s="304"/>
      <c r="B2" s="304"/>
      <c r="C2" s="304"/>
      <c r="D2" s="304"/>
      <c r="E2" s="304"/>
      <c r="F2" s="304"/>
      <c r="G2" s="304"/>
      <c r="H2" s="304"/>
      <c r="I2" s="304"/>
      <c r="J2" s="304"/>
      <c r="K2" s="321" t="s">
        <v>19</v>
      </c>
      <c r="L2" s="304"/>
      <c r="M2" s="304"/>
    </row>
    <row r="3" spans="1:13" s="301" customFormat="1" ht="20.25" x14ac:dyDescent="0.3">
      <c r="A3" s="305"/>
      <c r="B3" s="306"/>
      <c r="C3" s="306"/>
      <c r="D3" s="306"/>
      <c r="E3" s="306"/>
      <c r="F3" s="306"/>
      <c r="G3" s="306"/>
      <c r="H3" s="306"/>
      <c r="I3" s="306"/>
      <c r="J3" s="306"/>
      <c r="K3" s="321" t="s">
        <v>19</v>
      </c>
      <c r="L3" s="304"/>
      <c r="M3" s="304"/>
    </row>
    <row r="4" spans="1:13" s="301" customFormat="1" ht="20.25" x14ac:dyDescent="0.3">
      <c r="A4" s="305"/>
      <c r="B4" s="306"/>
      <c r="C4" s="306"/>
      <c r="D4" s="306"/>
      <c r="E4" s="306"/>
      <c r="F4" s="306"/>
      <c r="G4" s="306"/>
      <c r="H4" s="306"/>
      <c r="I4" s="306"/>
      <c r="J4" s="306"/>
      <c r="K4" s="321" t="s">
        <v>19</v>
      </c>
      <c r="L4" s="304"/>
      <c r="M4" s="304"/>
    </row>
    <row r="5" spans="1:13" s="301" customFormat="1" ht="20.25" x14ac:dyDescent="0.3">
      <c r="A5" s="417" t="s">
        <v>225</v>
      </c>
      <c r="B5" s="418"/>
      <c r="C5" s="418"/>
      <c r="D5" s="418"/>
      <c r="E5" s="418"/>
      <c r="F5" s="418"/>
      <c r="G5" s="418"/>
      <c r="H5" s="418"/>
      <c r="I5" s="418"/>
      <c r="J5" s="418"/>
      <c r="K5" s="321" t="s">
        <v>19</v>
      </c>
      <c r="L5" s="304"/>
      <c r="M5" s="304"/>
    </row>
    <row r="6" spans="1:13" s="301" customFormat="1" x14ac:dyDescent="0.2">
      <c r="A6" s="306"/>
      <c r="B6" s="306"/>
      <c r="C6" s="306"/>
      <c r="D6" s="306"/>
      <c r="E6" s="306"/>
      <c r="F6" s="306"/>
      <c r="G6" s="306"/>
      <c r="H6" s="306"/>
      <c r="I6" s="306"/>
      <c r="J6" s="306"/>
      <c r="K6" s="321" t="s">
        <v>19</v>
      </c>
      <c r="L6" s="304"/>
      <c r="M6" s="304"/>
    </row>
    <row r="7" spans="1:13" s="301" customFormat="1" ht="15.75" x14ac:dyDescent="0.25">
      <c r="A7" s="419" t="s">
        <v>1</v>
      </c>
      <c r="B7" s="420"/>
      <c r="C7" s="420"/>
      <c r="D7" s="420"/>
      <c r="E7" s="420"/>
      <c r="F7" s="420"/>
      <c r="G7" s="420"/>
      <c r="H7" s="420"/>
      <c r="I7" s="420"/>
      <c r="J7" s="420"/>
      <c r="K7" s="321" t="s">
        <v>19</v>
      </c>
      <c r="L7" s="304"/>
      <c r="M7" s="304"/>
    </row>
    <row r="8" spans="1:13" s="301" customFormat="1" x14ac:dyDescent="0.2">
      <c r="A8" s="421" t="s">
        <v>2</v>
      </c>
      <c r="B8" s="422"/>
      <c r="C8" s="422"/>
      <c r="D8" s="422"/>
      <c r="E8" s="422"/>
      <c r="F8" s="422"/>
      <c r="G8" s="422"/>
      <c r="H8" s="422"/>
      <c r="I8" s="422"/>
      <c r="J8" s="422"/>
      <c r="K8" s="321" t="s">
        <v>19</v>
      </c>
      <c r="L8" s="304"/>
      <c r="M8" s="304"/>
    </row>
    <row r="9" spans="1:13" s="301" customFormat="1" x14ac:dyDescent="0.2">
      <c r="A9" s="307"/>
      <c r="B9" s="307"/>
      <c r="C9" s="307"/>
      <c r="D9" s="307"/>
      <c r="E9" s="307"/>
      <c r="F9" s="307"/>
      <c r="G9" s="307"/>
      <c r="H9" s="307"/>
      <c r="I9" s="307"/>
      <c r="J9" s="307"/>
      <c r="K9" s="321" t="s">
        <v>19</v>
      </c>
      <c r="L9" s="304"/>
      <c r="M9" s="304"/>
    </row>
    <row r="10" spans="1:13" s="301" customFormat="1" ht="15.75" x14ac:dyDescent="0.25">
      <c r="A10" s="308"/>
      <c r="B10" s="308"/>
      <c r="C10" s="308"/>
      <c r="D10" s="308"/>
      <c r="E10" s="309"/>
      <c r="F10" s="309"/>
      <c r="G10" s="309"/>
      <c r="H10" s="309"/>
      <c r="I10" s="309"/>
      <c r="J10" s="308"/>
      <c r="K10" s="321" t="s">
        <v>19</v>
      </c>
      <c r="L10" s="304"/>
      <c r="M10" s="304"/>
    </row>
    <row r="11" spans="1:13" s="301" customFormat="1" ht="15.75" x14ac:dyDescent="0.25">
      <c r="A11" s="423" t="s">
        <v>243</v>
      </c>
      <c r="B11" s="423"/>
      <c r="C11" s="423"/>
      <c r="D11" s="423"/>
      <c r="E11" s="423"/>
      <c r="F11" s="423"/>
      <c r="G11" s="423"/>
      <c r="H11" s="423"/>
      <c r="I11" s="423"/>
      <c r="J11" s="423"/>
      <c r="K11" s="321" t="s">
        <v>19</v>
      </c>
      <c r="L11" s="304"/>
      <c r="M11" s="304"/>
    </row>
    <row r="12" spans="1:13" s="301" customFormat="1" ht="15.75" x14ac:dyDescent="0.25">
      <c r="A12" s="310"/>
      <c r="B12" s="310"/>
      <c r="C12" s="310"/>
      <c r="D12" s="310"/>
      <c r="E12" s="310"/>
      <c r="F12" s="310"/>
      <c r="G12" s="310"/>
      <c r="H12" s="310"/>
      <c r="I12" s="310"/>
      <c r="J12" s="310"/>
      <c r="K12" s="321" t="s">
        <v>19</v>
      </c>
      <c r="L12" s="304"/>
      <c r="M12" s="304"/>
    </row>
    <row r="13" spans="1:13" s="301" customFormat="1" ht="20.25" x14ac:dyDescent="0.3">
      <c r="A13" s="311"/>
      <c r="B13" s="308"/>
      <c r="C13" s="308"/>
      <c r="D13" s="308"/>
      <c r="E13" s="308"/>
      <c r="F13" s="308"/>
      <c r="G13" s="308"/>
      <c r="H13" s="308"/>
      <c r="I13" s="308"/>
      <c r="J13" s="308"/>
      <c r="K13" s="321" t="s">
        <v>19</v>
      </c>
      <c r="L13" s="304"/>
      <c r="M13" s="304"/>
    </row>
    <row r="14" spans="1:13" s="301" customFormat="1" x14ac:dyDescent="0.2">
      <c r="A14" s="424" t="s">
        <v>244</v>
      </c>
      <c r="B14" s="424"/>
      <c r="C14" s="424"/>
      <c r="D14" s="424"/>
      <c r="E14" s="424"/>
      <c r="F14" s="424"/>
      <c r="G14" s="424"/>
      <c r="H14" s="424"/>
      <c r="I14" s="424"/>
      <c r="J14" s="424"/>
      <c r="K14" s="321" t="s">
        <v>19</v>
      </c>
      <c r="L14" s="304"/>
      <c r="M14" s="304"/>
    </row>
    <row r="15" spans="1:13" s="301" customFormat="1" x14ac:dyDescent="0.2">
      <c r="A15" s="424"/>
      <c r="B15" s="424"/>
      <c r="C15" s="424"/>
      <c r="D15" s="424"/>
      <c r="E15" s="424"/>
      <c r="F15" s="424"/>
      <c r="G15" s="424"/>
      <c r="H15" s="424"/>
      <c r="I15" s="424"/>
      <c r="J15" s="424"/>
      <c r="K15" s="321" t="s">
        <v>19</v>
      </c>
      <c r="L15" s="304"/>
      <c r="M15" s="304"/>
    </row>
    <row r="16" spans="1:13" s="301" customFormat="1" x14ac:dyDescent="0.2">
      <c r="A16" s="424"/>
      <c r="B16" s="424"/>
      <c r="C16" s="424"/>
      <c r="D16" s="424"/>
      <c r="E16" s="424"/>
      <c r="F16" s="424"/>
      <c r="G16" s="424"/>
      <c r="H16" s="424"/>
      <c r="I16" s="424"/>
      <c r="J16" s="424"/>
      <c r="K16" s="321" t="s">
        <v>19</v>
      </c>
      <c r="L16" s="304"/>
      <c r="M16" s="304"/>
    </row>
    <row r="17" spans="1:13" s="301" customFormat="1" x14ac:dyDescent="0.2">
      <c r="A17" s="312"/>
      <c r="B17" s="312"/>
      <c r="C17" s="312"/>
      <c r="D17" s="312"/>
      <c r="E17" s="312"/>
      <c r="F17" s="312"/>
      <c r="G17" s="312"/>
      <c r="H17" s="312"/>
      <c r="I17" s="312"/>
      <c r="J17" s="312"/>
      <c r="K17" s="314" t="s">
        <v>19</v>
      </c>
      <c r="L17" s="304"/>
      <c r="M17" s="304"/>
    </row>
    <row r="18" spans="1:13" x14ac:dyDescent="0.2">
      <c r="A18" s="315"/>
      <c r="B18" s="315"/>
      <c r="C18" s="315"/>
      <c r="D18" s="315"/>
      <c r="E18" s="315"/>
      <c r="F18" s="315"/>
      <c r="G18" s="315"/>
      <c r="H18" s="315"/>
      <c r="I18" s="315"/>
      <c r="J18" s="315"/>
      <c r="K18" s="314" t="s">
        <v>20</v>
      </c>
      <c r="L18" s="313"/>
      <c r="M18" s="313"/>
    </row>
    <row r="19" spans="1:13" x14ac:dyDescent="0.2">
      <c r="A19" s="315"/>
      <c r="B19" s="315"/>
      <c r="C19" s="315"/>
      <c r="D19" s="315"/>
      <c r="E19" s="315"/>
      <c r="F19" s="315"/>
      <c r="G19" s="315"/>
      <c r="H19" s="315"/>
      <c r="I19" s="315"/>
      <c r="J19" s="315"/>
      <c r="K19" s="316"/>
      <c r="L19" s="313"/>
      <c r="M19" s="313"/>
    </row>
    <row r="20" spans="1:13" x14ac:dyDescent="0.2">
      <c r="A20" s="315"/>
      <c r="B20" s="315"/>
      <c r="C20" s="315"/>
      <c r="D20" s="315"/>
      <c r="E20" s="315"/>
      <c r="F20" s="315"/>
      <c r="G20" s="315"/>
      <c r="H20" s="315"/>
      <c r="I20" s="315"/>
      <c r="J20" s="315"/>
      <c r="K20" s="316"/>
      <c r="L20" s="313"/>
      <c r="M20" s="313"/>
    </row>
    <row r="21" spans="1:13" s="300" customFormat="1" ht="15.75" x14ac:dyDescent="0.25">
      <c r="A21" s="317"/>
      <c r="B21" s="317"/>
      <c r="C21" s="317"/>
      <c r="D21" s="317"/>
      <c r="E21" s="317"/>
      <c r="F21" s="317"/>
      <c r="G21" s="317"/>
      <c r="H21" s="317"/>
      <c r="I21" s="317"/>
      <c r="J21" s="317"/>
      <c r="K21" s="318"/>
      <c r="L21" s="303"/>
      <c r="M21" s="303"/>
    </row>
    <row r="22" spans="1:13" s="301" customFormat="1" x14ac:dyDescent="0.2">
      <c r="A22" s="319"/>
      <c r="B22" s="319"/>
      <c r="C22" s="319"/>
      <c r="D22" s="319"/>
      <c r="E22" s="319"/>
      <c r="F22" s="319"/>
      <c r="G22" s="319"/>
      <c r="H22" s="319"/>
      <c r="I22" s="319"/>
      <c r="J22" s="319"/>
      <c r="K22" s="316"/>
      <c r="L22" s="304"/>
      <c r="M22" s="304"/>
    </row>
    <row r="23" spans="1:13" s="301" customFormat="1" ht="15" customHeight="1" x14ac:dyDescent="0.2">
      <c r="A23" s="415"/>
      <c r="B23" s="416"/>
      <c r="C23" s="416"/>
      <c r="D23" s="416"/>
      <c r="E23" s="416"/>
      <c r="F23" s="416"/>
      <c r="G23" s="416"/>
      <c r="H23" s="416"/>
      <c r="I23" s="416"/>
      <c r="J23" s="416"/>
      <c r="K23" s="316"/>
      <c r="L23" s="304"/>
      <c r="M23" s="304"/>
    </row>
    <row r="24" spans="1:13" s="301" customFormat="1" x14ac:dyDescent="0.2">
      <c r="A24" s="320"/>
      <c r="B24" s="320"/>
      <c r="C24" s="320"/>
      <c r="D24" s="320"/>
      <c r="E24" s="320"/>
      <c r="F24" s="320"/>
      <c r="G24" s="320"/>
      <c r="H24" s="320"/>
      <c r="I24" s="320"/>
      <c r="J24" s="320"/>
      <c r="K24" s="316"/>
      <c r="L24" s="304"/>
      <c r="M24" s="304"/>
    </row>
    <row r="25" spans="1:13" s="301" customFormat="1" ht="15" customHeight="1" x14ac:dyDescent="0.2">
      <c r="A25" s="415"/>
      <c r="B25" s="416"/>
      <c r="C25" s="416"/>
      <c r="D25" s="416"/>
      <c r="E25" s="416"/>
      <c r="F25" s="416"/>
      <c r="G25" s="416"/>
      <c r="H25" s="416"/>
      <c r="I25" s="416"/>
      <c r="J25" s="416"/>
      <c r="K25" s="316"/>
      <c r="L25" s="304"/>
      <c r="M25" s="304"/>
    </row>
    <row r="26" spans="1:13" s="301" customFormat="1" x14ac:dyDescent="0.2">
      <c r="A26" s="304"/>
      <c r="B26" s="304"/>
      <c r="C26" s="304"/>
      <c r="D26" s="304"/>
      <c r="E26" s="304"/>
      <c r="F26" s="304"/>
      <c r="G26" s="304"/>
      <c r="H26" s="304"/>
      <c r="I26" s="304"/>
      <c r="J26" s="304"/>
      <c r="K26" s="304"/>
      <c r="L26" s="304"/>
      <c r="M26" s="304"/>
    </row>
    <row r="27" spans="1:13" x14ac:dyDescent="0.2">
      <c r="A27" s="313"/>
      <c r="B27" s="313"/>
      <c r="C27" s="313"/>
      <c r="D27" s="313"/>
      <c r="E27" s="313"/>
      <c r="F27" s="313"/>
      <c r="G27" s="313"/>
      <c r="H27" s="313"/>
      <c r="I27" s="313"/>
      <c r="J27" s="313"/>
      <c r="K27" s="316"/>
      <c r="L27" s="313"/>
      <c r="M27" s="313"/>
    </row>
    <row r="28" spans="1:13" x14ac:dyDescent="0.2">
      <c r="A28" s="313"/>
      <c r="B28" s="313"/>
      <c r="C28" s="313"/>
      <c r="D28" s="313"/>
      <c r="E28" s="313"/>
      <c r="F28" s="313"/>
      <c r="G28" s="313"/>
      <c r="H28" s="313"/>
      <c r="I28" s="313"/>
      <c r="J28" s="313"/>
      <c r="K28" s="316"/>
      <c r="L28" s="313"/>
      <c r="M28" s="313"/>
    </row>
    <row r="29" spans="1:13" x14ac:dyDescent="0.2">
      <c r="A29" s="313"/>
      <c r="B29" s="313"/>
      <c r="C29" s="313"/>
      <c r="D29" s="313"/>
      <c r="E29" s="313"/>
      <c r="F29" s="313"/>
      <c r="G29" s="313"/>
      <c r="H29" s="313"/>
      <c r="I29" s="313"/>
      <c r="J29" s="313"/>
      <c r="K29" s="316"/>
      <c r="L29" s="313"/>
      <c r="M29" s="313"/>
    </row>
    <row r="30" spans="1:13" x14ac:dyDescent="0.2">
      <c r="A30" s="313"/>
      <c r="B30" s="313"/>
      <c r="C30" s="313"/>
      <c r="D30" s="313"/>
      <c r="E30" s="313"/>
      <c r="F30" s="313"/>
      <c r="G30" s="313"/>
      <c r="H30" s="313"/>
      <c r="I30" s="313"/>
      <c r="J30" s="313"/>
      <c r="K30" s="316"/>
      <c r="L30" s="313"/>
      <c r="M30" s="313"/>
    </row>
    <row r="31" spans="1:13" x14ac:dyDescent="0.2">
      <c r="A31" s="313"/>
      <c r="B31" s="313"/>
      <c r="C31" s="313"/>
      <c r="D31" s="313"/>
      <c r="E31" s="313"/>
      <c r="F31" s="313"/>
      <c r="G31" s="313"/>
      <c r="H31" s="313"/>
      <c r="I31" s="313"/>
      <c r="J31" s="313"/>
      <c r="L31" s="313"/>
      <c r="M31" s="313"/>
    </row>
  </sheetData>
  <mergeCells count="7">
    <mergeCell ref="A25:J25"/>
    <mergeCell ref="A5:J5"/>
    <mergeCell ref="A7:J7"/>
    <mergeCell ref="A8:J8"/>
    <mergeCell ref="A11:J11"/>
    <mergeCell ref="A14:J16"/>
    <mergeCell ref="A23:J2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view="pageBreakPreview" zoomScale="90" zoomScaleNormal="100" zoomScaleSheetLayoutView="90" workbookViewId="0">
      <selection activeCell="A49" sqref="A49"/>
    </sheetView>
  </sheetViews>
  <sheetFormatPr defaultRowHeight="14.25" x14ac:dyDescent="0.2"/>
  <cols>
    <col min="1" max="1" width="113.5703125" style="211" customWidth="1"/>
    <col min="2" max="2" width="17.5703125" style="215" customWidth="1"/>
    <col min="3" max="3" width="11.42578125" style="215" customWidth="1"/>
    <col min="4" max="4" width="14.5703125" style="216" customWidth="1"/>
    <col min="5" max="5" width="11.5703125" style="4" bestFit="1" customWidth="1"/>
    <col min="6" max="6" width="4.85546875" style="211" customWidth="1"/>
    <col min="7" max="7" width="140.28515625" style="211" customWidth="1"/>
    <col min="8" max="16384" width="9.140625" style="211"/>
  </cols>
  <sheetData>
    <row r="1" spans="1:7" ht="18" x14ac:dyDescent="0.25">
      <c r="A1" s="330" t="s">
        <v>0</v>
      </c>
      <c r="B1" s="330"/>
      <c r="C1" s="330"/>
      <c r="D1" s="330"/>
      <c r="E1" s="4" t="s">
        <v>19</v>
      </c>
      <c r="G1" s="146"/>
    </row>
    <row r="2" spans="1:7" ht="15" x14ac:dyDescent="0.2">
      <c r="A2" s="331" t="s">
        <v>225</v>
      </c>
      <c r="B2" s="331"/>
      <c r="C2" s="331"/>
      <c r="D2" s="331"/>
      <c r="E2" s="4" t="s">
        <v>19</v>
      </c>
      <c r="G2" s="147"/>
    </row>
    <row r="3" spans="1:7" x14ac:dyDescent="0.2">
      <c r="A3" s="332" t="s">
        <v>1</v>
      </c>
      <c r="B3" s="332"/>
      <c r="C3" s="332"/>
      <c r="D3" s="332"/>
      <c r="E3" s="4" t="s">
        <v>19</v>
      </c>
      <c r="G3" s="147"/>
    </row>
    <row r="4" spans="1:7" x14ac:dyDescent="0.2">
      <c r="A4" s="333" t="s">
        <v>2</v>
      </c>
      <c r="B4" s="333"/>
      <c r="C4" s="333"/>
      <c r="D4" s="333"/>
      <c r="E4" s="4" t="s">
        <v>19</v>
      </c>
      <c r="G4" s="147"/>
    </row>
    <row r="5" spans="1:7" ht="15" thickBot="1" x14ac:dyDescent="0.25">
      <c r="E5" s="4" t="s">
        <v>19</v>
      </c>
      <c r="G5" s="157"/>
    </row>
    <row r="6" spans="1:7" ht="15" x14ac:dyDescent="0.25">
      <c r="B6" s="334" t="s">
        <v>170</v>
      </c>
      <c r="C6" s="335"/>
      <c r="D6" s="336"/>
      <c r="E6" s="4" t="s">
        <v>19</v>
      </c>
    </row>
    <row r="7" spans="1:7" ht="15.75" thickBot="1" x14ac:dyDescent="0.25">
      <c r="B7" s="1" t="s">
        <v>212</v>
      </c>
      <c r="C7" s="2" t="s">
        <v>213</v>
      </c>
      <c r="D7" s="3" t="s">
        <v>4</v>
      </c>
      <c r="E7" s="4" t="s">
        <v>19</v>
      </c>
      <c r="G7" s="149"/>
    </row>
    <row r="8" spans="1:7" ht="15" x14ac:dyDescent="0.25">
      <c r="A8" s="123" t="s">
        <v>168</v>
      </c>
      <c r="B8" s="124">
        <v>364</v>
      </c>
      <c r="C8" s="125">
        <v>312</v>
      </c>
      <c r="D8" s="126">
        <v>90039</v>
      </c>
      <c r="E8" s="4" t="s">
        <v>19</v>
      </c>
      <c r="G8" s="150"/>
    </row>
    <row r="9" spans="1:7" ht="15" x14ac:dyDescent="0.25">
      <c r="A9" s="232" t="s">
        <v>169</v>
      </c>
      <c r="B9" s="128" t="s">
        <v>62</v>
      </c>
      <c r="C9" s="129"/>
      <c r="D9" s="257">
        <v>-1867</v>
      </c>
      <c r="G9" s="150"/>
    </row>
    <row r="10" spans="1:7" ht="15" x14ac:dyDescent="0.25">
      <c r="A10" s="232" t="s">
        <v>209</v>
      </c>
      <c r="B10" s="128"/>
      <c r="C10" s="129"/>
      <c r="D10" s="257">
        <v>-4376.5</v>
      </c>
      <c r="G10" s="150"/>
    </row>
    <row r="11" spans="1:7" ht="15" hidden="1" x14ac:dyDescent="0.25">
      <c r="A11" s="217" t="s">
        <v>210</v>
      </c>
      <c r="B11" s="207"/>
      <c r="C11" s="208"/>
      <c r="D11" s="219">
        <v>0</v>
      </c>
      <c r="E11" s="4" t="s">
        <v>19</v>
      </c>
      <c r="G11" s="150"/>
    </row>
    <row r="12" spans="1:7" ht="15" hidden="1" x14ac:dyDescent="0.25">
      <c r="A12" s="240" t="s">
        <v>189</v>
      </c>
      <c r="B12" s="241"/>
      <c r="C12" s="239"/>
      <c r="D12" s="242"/>
      <c r="G12" s="150"/>
    </row>
    <row r="13" spans="1:7" ht="15" x14ac:dyDescent="0.25">
      <c r="A13" s="122" t="s">
        <v>171</v>
      </c>
      <c r="B13" s="165">
        <f>SUM(B8:B11)</f>
        <v>364</v>
      </c>
      <c r="C13" s="166">
        <f>SUM(C8:C11)</f>
        <v>312</v>
      </c>
      <c r="D13" s="167">
        <f>SUM(D8:D11)</f>
        <v>83795.5</v>
      </c>
      <c r="E13" s="4" t="s">
        <v>19</v>
      </c>
      <c r="G13" s="151"/>
    </row>
    <row r="14" spans="1:7" ht="15" x14ac:dyDescent="0.25">
      <c r="A14" s="122"/>
      <c r="B14" s="165"/>
      <c r="C14" s="166"/>
      <c r="D14" s="167"/>
      <c r="G14" s="151"/>
    </row>
    <row r="15" spans="1:7" ht="15" x14ac:dyDescent="0.25">
      <c r="A15" s="113" t="s">
        <v>217</v>
      </c>
      <c r="B15" s="165">
        <v>383</v>
      </c>
      <c r="C15" s="166">
        <v>336</v>
      </c>
      <c r="D15" s="167">
        <v>91800</v>
      </c>
      <c r="E15" s="4" t="s">
        <v>19</v>
      </c>
      <c r="G15" s="150"/>
    </row>
    <row r="16" spans="1:7" ht="15" hidden="1" x14ac:dyDescent="0.25">
      <c r="A16" s="217" t="s">
        <v>211</v>
      </c>
      <c r="B16" s="207">
        <v>0</v>
      </c>
      <c r="C16" s="208">
        <v>0</v>
      </c>
      <c r="D16" s="219">
        <v>0</v>
      </c>
      <c r="G16" s="150"/>
    </row>
    <row r="17" spans="1:7" ht="15" hidden="1" x14ac:dyDescent="0.25">
      <c r="A17" s="116" t="s">
        <v>218</v>
      </c>
      <c r="B17" s="234">
        <f>SUM(B15:B16)</f>
        <v>383</v>
      </c>
      <c r="C17" s="180">
        <v>336</v>
      </c>
      <c r="D17" s="233">
        <f>SUM(D15:D16)</f>
        <v>91800</v>
      </c>
      <c r="E17" s="4" t="s">
        <v>19</v>
      </c>
      <c r="G17" s="151"/>
    </row>
    <row r="18" spans="1:7" ht="15" x14ac:dyDescent="0.25">
      <c r="A18" s="116"/>
      <c r="B18" s="114"/>
      <c r="C18" s="115"/>
      <c r="D18" s="117"/>
      <c r="E18" s="4" t="s">
        <v>19</v>
      </c>
      <c r="G18" s="150"/>
    </row>
    <row r="19" spans="1:7" ht="15" x14ac:dyDescent="0.25">
      <c r="A19" s="118" t="s">
        <v>136</v>
      </c>
      <c r="B19" s="114"/>
      <c r="C19" s="115"/>
      <c r="D19" s="117"/>
      <c r="E19" s="4" t="s">
        <v>19</v>
      </c>
      <c r="G19" s="151"/>
    </row>
    <row r="20" spans="1:7" ht="15" hidden="1" x14ac:dyDescent="0.25">
      <c r="A20" s="222" t="s">
        <v>6</v>
      </c>
      <c r="B20" s="114"/>
      <c r="C20" s="115"/>
      <c r="D20" s="117"/>
      <c r="E20" s="4" t="s">
        <v>19</v>
      </c>
      <c r="G20" s="150"/>
    </row>
    <row r="21" spans="1:7" ht="15" x14ac:dyDescent="0.25">
      <c r="A21" s="222" t="s">
        <v>7</v>
      </c>
      <c r="B21" s="220">
        <v>0</v>
      </c>
      <c r="C21" s="221">
        <v>9</v>
      </c>
      <c r="D21" s="218">
        <v>1107</v>
      </c>
      <c r="E21" s="4" t="s">
        <v>19</v>
      </c>
      <c r="G21" s="151"/>
    </row>
    <row r="22" spans="1:7" ht="15" x14ac:dyDescent="0.25">
      <c r="A22" s="222" t="s">
        <v>8</v>
      </c>
      <c r="B22" s="220">
        <v>0</v>
      </c>
      <c r="C22" s="221">
        <v>0</v>
      </c>
      <c r="D22" s="218">
        <v>4798</v>
      </c>
      <c r="E22" s="4" t="s">
        <v>19</v>
      </c>
      <c r="G22" s="151"/>
    </row>
    <row r="23" spans="1:7" ht="15" x14ac:dyDescent="0.25">
      <c r="A23" s="119" t="s">
        <v>137</v>
      </c>
      <c r="B23" s="290">
        <f>SUM(B21:B22)</f>
        <v>0</v>
      </c>
      <c r="C23" s="115">
        <f>SUM(C21:C22)</f>
        <v>9</v>
      </c>
      <c r="D23" s="117">
        <f>SUM(D21:D22)</f>
        <v>5905</v>
      </c>
      <c r="E23" s="4" t="s">
        <v>19</v>
      </c>
      <c r="G23" s="151"/>
    </row>
    <row r="24" spans="1:7" ht="15" hidden="1" x14ac:dyDescent="0.25">
      <c r="A24" s="288" t="s">
        <v>138</v>
      </c>
      <c r="B24" s="171">
        <f>B23</f>
        <v>0</v>
      </c>
      <c r="C24" s="289">
        <f>C23</f>
        <v>9</v>
      </c>
      <c r="D24" s="38">
        <f>D23</f>
        <v>5905</v>
      </c>
      <c r="E24" s="4" t="s">
        <v>19</v>
      </c>
      <c r="G24" s="151"/>
    </row>
    <row r="25" spans="1:7" ht="15" x14ac:dyDescent="0.25">
      <c r="A25" s="120" t="s">
        <v>172</v>
      </c>
      <c r="B25" s="169">
        <f>B17+B24</f>
        <v>383</v>
      </c>
      <c r="C25" s="166">
        <f>C17+C24</f>
        <v>345</v>
      </c>
      <c r="D25" s="170">
        <f>D17+D24</f>
        <v>97705</v>
      </c>
      <c r="E25" s="4" t="s">
        <v>19</v>
      </c>
      <c r="G25" s="151"/>
    </row>
    <row r="26" spans="1:7" ht="15" x14ac:dyDescent="0.25">
      <c r="A26" s="120" t="s">
        <v>10</v>
      </c>
      <c r="B26" s="169"/>
      <c r="C26" s="166"/>
      <c r="D26" s="170"/>
      <c r="E26" s="4" t="s">
        <v>19</v>
      </c>
      <c r="G26" s="150"/>
    </row>
    <row r="27" spans="1:7" hidden="1" x14ac:dyDescent="0.2">
      <c r="A27" s="223" t="s">
        <v>11</v>
      </c>
      <c r="B27" s="224">
        <v>0</v>
      </c>
      <c r="C27" s="221">
        <v>0</v>
      </c>
      <c r="D27" s="225">
        <v>0</v>
      </c>
      <c r="E27" s="4" t="s">
        <v>19</v>
      </c>
      <c r="G27" s="150"/>
    </row>
    <row r="28" spans="1:7" hidden="1" x14ac:dyDescent="0.2">
      <c r="A28" s="223" t="s">
        <v>14</v>
      </c>
      <c r="B28" s="224">
        <f>SUM(B27:B27)</f>
        <v>0</v>
      </c>
      <c r="C28" s="221">
        <f>SUM(C27:C27)</f>
        <v>0</v>
      </c>
      <c r="D28" s="225">
        <f>SUM(D27:D27)</f>
        <v>0</v>
      </c>
      <c r="E28" s="4" t="s">
        <v>19</v>
      </c>
      <c r="G28" s="150"/>
    </row>
    <row r="29" spans="1:7" x14ac:dyDescent="0.2">
      <c r="A29" s="223" t="s">
        <v>224</v>
      </c>
      <c r="B29" s="224">
        <v>0</v>
      </c>
      <c r="C29" s="221">
        <v>0</v>
      </c>
      <c r="D29" s="258">
        <v>-5905</v>
      </c>
      <c r="E29" s="4" t="s">
        <v>19</v>
      </c>
      <c r="G29" s="150"/>
    </row>
    <row r="30" spans="1:7" x14ac:dyDescent="0.2">
      <c r="A30" s="223" t="s">
        <v>17</v>
      </c>
      <c r="B30" s="224">
        <f>SUM(B29:B29)</f>
        <v>0</v>
      </c>
      <c r="C30" s="221">
        <f>SUM(C29:C29)</f>
        <v>0</v>
      </c>
      <c r="D30" s="258">
        <f>SUM(D29:D29)</f>
        <v>-5905</v>
      </c>
      <c r="E30" s="4" t="s">
        <v>19</v>
      </c>
      <c r="G30" s="150"/>
    </row>
    <row r="31" spans="1:7" ht="15" x14ac:dyDescent="0.25">
      <c r="A31" s="116" t="s">
        <v>18</v>
      </c>
      <c r="B31" s="168">
        <f>B28+B30</f>
        <v>0</v>
      </c>
      <c r="C31" s="37">
        <f>C28+C30</f>
        <v>0</v>
      </c>
      <c r="D31" s="259">
        <f>D28+D30</f>
        <v>-5905</v>
      </c>
      <c r="E31" s="4" t="s">
        <v>19</v>
      </c>
      <c r="G31" s="151"/>
    </row>
    <row r="32" spans="1:7" ht="15" x14ac:dyDescent="0.25">
      <c r="A32" s="121" t="s">
        <v>173</v>
      </c>
      <c r="B32" s="165">
        <f>B25+B31</f>
        <v>383</v>
      </c>
      <c r="C32" s="166">
        <f>C25+C31</f>
        <v>345</v>
      </c>
      <c r="D32" s="167">
        <f>D25+D31</f>
        <v>91800</v>
      </c>
      <c r="E32" s="4" t="s">
        <v>19</v>
      </c>
      <c r="G32" s="151"/>
    </row>
    <row r="33" spans="1:7" s="5" customFormat="1" ht="15" hidden="1" x14ac:dyDescent="0.25">
      <c r="A33" s="130" t="s">
        <v>174</v>
      </c>
      <c r="B33" s="128">
        <f>SUM(B32:B32)</f>
        <v>383</v>
      </c>
      <c r="C33" s="291">
        <f>SUM(C32:C32)</f>
        <v>345</v>
      </c>
      <c r="D33" s="293">
        <f>SUM(D32:D32)</f>
        <v>91800</v>
      </c>
      <c r="E33" s="4" t="s">
        <v>19</v>
      </c>
      <c r="G33" s="151"/>
    </row>
    <row r="34" spans="1:7" ht="15.75" thickBot="1" x14ac:dyDescent="0.3">
      <c r="A34" s="283" t="s">
        <v>223</v>
      </c>
      <c r="B34" s="226">
        <f>B32-B15</f>
        <v>0</v>
      </c>
      <c r="C34" s="295">
        <f>C32-C15</f>
        <v>9</v>
      </c>
      <c r="D34" s="292">
        <f>D32-D15</f>
        <v>0</v>
      </c>
      <c r="E34" s="4" t="s">
        <v>19</v>
      </c>
      <c r="G34" s="151"/>
    </row>
    <row r="35" spans="1:7" x14ac:dyDescent="0.2">
      <c r="A35" s="4"/>
      <c r="E35" s="4" t="s">
        <v>19</v>
      </c>
    </row>
    <row r="36" spans="1:7" ht="17.25" x14ac:dyDescent="0.2">
      <c r="A36" s="328" t="s">
        <v>214</v>
      </c>
      <c r="B36" s="329"/>
      <c r="C36" s="329"/>
      <c r="D36" s="329"/>
      <c r="E36" s="4" t="s">
        <v>19</v>
      </c>
    </row>
    <row r="37" spans="1:7" x14ac:dyDescent="0.2">
      <c r="E37" s="4" t="s">
        <v>20</v>
      </c>
    </row>
  </sheetData>
  <mergeCells count="6">
    <mergeCell ref="A36:D36"/>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view="pageBreakPreview" zoomScale="80" zoomScaleNormal="100" zoomScaleSheetLayoutView="80" workbookViewId="0">
      <selection activeCell="P27" sqref="P27"/>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330" t="s">
        <v>0</v>
      </c>
      <c r="B1" s="330"/>
      <c r="C1" s="330"/>
      <c r="D1" s="330"/>
      <c r="E1" s="330"/>
      <c r="F1" s="330"/>
      <c r="G1" s="330"/>
      <c r="H1" s="330"/>
      <c r="I1" s="330"/>
      <c r="J1" s="330"/>
      <c r="K1" s="330"/>
      <c r="L1" s="330"/>
      <c r="M1" s="330"/>
      <c r="N1" s="83" t="s">
        <v>19</v>
      </c>
      <c r="O1" s="6"/>
      <c r="P1" s="146"/>
      <c r="Q1" s="6"/>
      <c r="R1" s="6"/>
      <c r="S1" s="6"/>
      <c r="T1" s="6"/>
      <c r="U1" s="6"/>
      <c r="V1" s="6"/>
    </row>
    <row r="2" spans="1:22" ht="15" x14ac:dyDescent="0.2">
      <c r="A2" s="331" t="s">
        <v>225</v>
      </c>
      <c r="B2" s="331"/>
      <c r="C2" s="331"/>
      <c r="D2" s="331"/>
      <c r="E2" s="331"/>
      <c r="F2" s="331"/>
      <c r="G2" s="331"/>
      <c r="H2" s="331"/>
      <c r="I2" s="331"/>
      <c r="J2" s="331"/>
      <c r="K2" s="331"/>
      <c r="L2" s="331"/>
      <c r="M2" s="331"/>
      <c r="N2" s="83" t="s">
        <v>19</v>
      </c>
      <c r="O2" s="7"/>
      <c r="P2" s="147"/>
      <c r="Q2" s="7"/>
      <c r="R2" s="7"/>
      <c r="S2" s="7"/>
      <c r="T2" s="7"/>
      <c r="U2" s="7"/>
      <c r="V2" s="7"/>
    </row>
    <row r="3" spans="1:22" x14ac:dyDescent="0.2">
      <c r="A3" s="340" t="s">
        <v>1</v>
      </c>
      <c r="B3" s="340"/>
      <c r="C3" s="340"/>
      <c r="D3" s="340"/>
      <c r="E3" s="340"/>
      <c r="F3" s="340"/>
      <c r="G3" s="340"/>
      <c r="H3" s="340"/>
      <c r="I3" s="340"/>
      <c r="J3" s="340"/>
      <c r="K3" s="340"/>
      <c r="L3" s="340"/>
      <c r="M3" s="340"/>
      <c r="N3" s="83" t="s">
        <v>19</v>
      </c>
      <c r="O3" s="10"/>
      <c r="P3" s="147"/>
      <c r="Q3" s="10"/>
      <c r="R3" s="10"/>
      <c r="S3" s="10"/>
      <c r="T3" s="10"/>
      <c r="U3" s="10"/>
      <c r="V3" s="10"/>
    </row>
    <row r="4" spans="1:22" x14ac:dyDescent="0.2">
      <c r="A4" s="337" t="s">
        <v>2</v>
      </c>
      <c r="B4" s="337"/>
      <c r="C4" s="337"/>
      <c r="D4" s="337"/>
      <c r="E4" s="337"/>
      <c r="F4" s="337"/>
      <c r="G4" s="337"/>
      <c r="H4" s="337"/>
      <c r="I4" s="337"/>
      <c r="J4" s="337"/>
      <c r="K4" s="337"/>
      <c r="L4" s="337"/>
      <c r="M4" s="337"/>
      <c r="N4" s="83" t="s">
        <v>19</v>
      </c>
      <c r="O4" s="8"/>
      <c r="P4" s="147"/>
      <c r="Q4" s="8"/>
      <c r="R4" s="8"/>
      <c r="S4" s="8"/>
      <c r="T4" s="8"/>
      <c r="U4" s="8"/>
      <c r="V4" s="8"/>
    </row>
    <row r="5" spans="1:22" ht="15.75" thickBot="1" x14ac:dyDescent="0.3">
      <c r="A5" s="337"/>
      <c r="B5" s="337"/>
      <c r="C5" s="337"/>
      <c r="D5" s="337"/>
      <c r="E5" s="337"/>
      <c r="F5" s="337"/>
      <c r="G5" s="337"/>
      <c r="H5" s="337"/>
      <c r="I5" s="337"/>
      <c r="J5" s="337"/>
      <c r="K5" s="337"/>
      <c r="L5" s="337"/>
      <c r="M5" s="337"/>
      <c r="N5" s="83" t="s">
        <v>19</v>
      </c>
      <c r="O5" s="8"/>
      <c r="P5" s="148"/>
      <c r="Q5" s="8"/>
      <c r="R5" s="8"/>
      <c r="S5" s="8"/>
      <c r="T5" s="8"/>
      <c r="U5" s="8"/>
      <c r="V5" s="8"/>
    </row>
    <row r="6" spans="1:22" ht="15" thickBot="1" x14ac:dyDescent="0.25">
      <c r="A6" s="337"/>
      <c r="B6" s="337"/>
      <c r="C6" s="337"/>
      <c r="D6" s="337"/>
      <c r="E6" s="337"/>
      <c r="F6" s="337"/>
      <c r="G6" s="337"/>
      <c r="H6" s="337"/>
      <c r="I6" s="337"/>
      <c r="J6" s="337"/>
      <c r="K6" s="337"/>
      <c r="L6" s="337"/>
      <c r="M6" s="337"/>
      <c r="N6" s="83" t="s">
        <v>19</v>
      </c>
      <c r="O6" s="8"/>
      <c r="P6" s="8"/>
      <c r="Q6" s="8"/>
      <c r="R6" s="8"/>
      <c r="S6" s="8"/>
      <c r="T6" s="8"/>
      <c r="U6" s="8"/>
      <c r="V6" s="8"/>
    </row>
    <row r="7" spans="1:22" ht="45.75" customHeight="1" x14ac:dyDescent="0.2">
      <c r="A7" s="338" t="s">
        <v>146</v>
      </c>
      <c r="B7" s="341" t="s">
        <v>175</v>
      </c>
      <c r="C7" s="341"/>
      <c r="D7" s="341"/>
      <c r="E7" s="341" t="s">
        <v>217</v>
      </c>
      <c r="F7" s="341"/>
      <c r="G7" s="341"/>
      <c r="H7" s="341" t="s">
        <v>176</v>
      </c>
      <c r="I7" s="341"/>
      <c r="J7" s="341"/>
      <c r="K7" s="341" t="s">
        <v>172</v>
      </c>
      <c r="L7" s="341"/>
      <c r="M7" s="342"/>
      <c r="N7" s="83" t="s">
        <v>19</v>
      </c>
      <c r="P7" s="145"/>
    </row>
    <row r="8" spans="1:22" ht="28.5" x14ac:dyDescent="0.25">
      <c r="A8" s="339"/>
      <c r="B8" s="11" t="s">
        <v>3</v>
      </c>
      <c r="C8" s="131" t="s">
        <v>140</v>
      </c>
      <c r="D8" s="11" t="s">
        <v>4</v>
      </c>
      <c r="E8" s="11" t="s">
        <v>3</v>
      </c>
      <c r="F8" s="131" t="s">
        <v>162</v>
      </c>
      <c r="G8" s="11" t="s">
        <v>4</v>
      </c>
      <c r="H8" s="11" t="s">
        <v>3</v>
      </c>
      <c r="I8" s="11" t="s">
        <v>162</v>
      </c>
      <c r="J8" s="11" t="s">
        <v>4</v>
      </c>
      <c r="K8" s="11" t="s">
        <v>3</v>
      </c>
      <c r="L8" s="11" t="s">
        <v>162</v>
      </c>
      <c r="M8" s="12" t="s">
        <v>4</v>
      </c>
      <c r="N8" s="83" t="s">
        <v>19</v>
      </c>
      <c r="P8" s="23"/>
    </row>
    <row r="9" spans="1:22" x14ac:dyDescent="0.2">
      <c r="A9" s="260" t="s">
        <v>225</v>
      </c>
      <c r="B9" s="173">
        <v>364</v>
      </c>
      <c r="C9" s="173">
        <v>312</v>
      </c>
      <c r="D9" s="173">
        <v>83796</v>
      </c>
      <c r="E9" s="173">
        <v>383</v>
      </c>
      <c r="F9" s="173">
        <v>336</v>
      </c>
      <c r="G9" s="173">
        <v>91800</v>
      </c>
      <c r="H9" s="173">
        <v>0</v>
      </c>
      <c r="I9" s="282">
        <v>9</v>
      </c>
      <c r="J9" s="173">
        <v>5905</v>
      </c>
      <c r="K9" s="173">
        <f>E9+H9</f>
        <v>383</v>
      </c>
      <c r="L9" s="173">
        <f t="shared" ref="L9:M11" si="0">F9+I9</f>
        <v>345</v>
      </c>
      <c r="M9" s="174">
        <f t="shared" si="0"/>
        <v>97705</v>
      </c>
      <c r="N9" s="83" t="s">
        <v>19</v>
      </c>
      <c r="P9" s="24"/>
    </row>
    <row r="10" spans="1:22" ht="15" x14ac:dyDescent="0.25">
      <c r="A10" s="14" t="s">
        <v>143</v>
      </c>
      <c r="B10" s="178">
        <f t="shared" ref="B10:M10" si="1">SUM(B9)</f>
        <v>364</v>
      </c>
      <c r="C10" s="178">
        <f t="shared" si="1"/>
        <v>312</v>
      </c>
      <c r="D10" s="178">
        <f t="shared" si="1"/>
        <v>83796</v>
      </c>
      <c r="E10" s="178">
        <f t="shared" si="1"/>
        <v>383</v>
      </c>
      <c r="F10" s="178">
        <f t="shared" si="1"/>
        <v>336</v>
      </c>
      <c r="G10" s="178">
        <f t="shared" si="1"/>
        <v>91800</v>
      </c>
      <c r="H10" s="178">
        <f t="shared" si="1"/>
        <v>0</v>
      </c>
      <c r="I10" s="178">
        <f t="shared" si="1"/>
        <v>9</v>
      </c>
      <c r="J10" s="178">
        <f t="shared" si="1"/>
        <v>5905</v>
      </c>
      <c r="K10" s="178">
        <f t="shared" si="1"/>
        <v>383</v>
      </c>
      <c r="L10" s="178">
        <f t="shared" si="1"/>
        <v>345</v>
      </c>
      <c r="M10" s="179">
        <f t="shared" si="1"/>
        <v>97705</v>
      </c>
      <c r="N10" s="83" t="s">
        <v>19</v>
      </c>
      <c r="P10" s="5"/>
    </row>
    <row r="11" spans="1:22" ht="15" x14ac:dyDescent="0.25">
      <c r="A11" s="161" t="s">
        <v>163</v>
      </c>
      <c r="B11" s="37"/>
      <c r="C11" s="37"/>
      <c r="D11" s="181">
        <f>SUM(D10:D10)</f>
        <v>83796</v>
      </c>
      <c r="E11" s="37"/>
      <c r="F11" s="37"/>
      <c r="G11" s="181">
        <f>SUM(G10:G10)</f>
        <v>91800</v>
      </c>
      <c r="H11" s="37"/>
      <c r="I11" s="37"/>
      <c r="J11" s="181">
        <f>SUM(J10:J10)</f>
        <v>5905</v>
      </c>
      <c r="K11" s="37"/>
      <c r="L11" s="37"/>
      <c r="M11" s="182">
        <f t="shared" si="0"/>
        <v>97705</v>
      </c>
      <c r="N11" s="83" t="s">
        <v>19</v>
      </c>
      <c r="P11" s="5"/>
    </row>
    <row r="12" spans="1:22" x14ac:dyDescent="0.2">
      <c r="A12" s="132" t="s">
        <v>27</v>
      </c>
      <c r="B12" s="183"/>
      <c r="C12" s="183">
        <v>0</v>
      </c>
      <c r="D12" s="183"/>
      <c r="E12" s="183"/>
      <c r="F12" s="183">
        <v>0</v>
      </c>
      <c r="G12" s="183"/>
      <c r="H12" s="183"/>
      <c r="I12" s="183">
        <v>0</v>
      </c>
      <c r="J12" s="183"/>
      <c r="K12" s="183"/>
      <c r="L12" s="183">
        <f t="shared" ref="L12:L13" si="2">F12+I12</f>
        <v>0</v>
      </c>
      <c r="M12" s="184"/>
      <c r="N12" s="83" t="s">
        <v>19</v>
      </c>
      <c r="P12" s="145"/>
    </row>
    <row r="13" spans="1:22" x14ac:dyDescent="0.2">
      <c r="A13" s="133" t="s">
        <v>144</v>
      </c>
      <c r="B13" s="33"/>
      <c r="C13" s="33">
        <f>C10+C12</f>
        <v>312</v>
      </c>
      <c r="D13" s="33"/>
      <c r="E13" s="33"/>
      <c r="F13" s="33">
        <f>F10+F12</f>
        <v>336</v>
      </c>
      <c r="G13" s="33"/>
      <c r="H13" s="33"/>
      <c r="I13" s="33">
        <f>I10+I12</f>
        <v>9</v>
      </c>
      <c r="J13" s="33"/>
      <c r="K13" s="33"/>
      <c r="L13" s="33">
        <f t="shared" si="2"/>
        <v>345</v>
      </c>
      <c r="M13" s="175"/>
      <c r="N13" s="83" t="s">
        <v>19</v>
      </c>
      <c r="P13" s="145"/>
    </row>
    <row r="14" spans="1:22" x14ac:dyDescent="0.2">
      <c r="A14" s="18"/>
      <c r="B14" s="33"/>
      <c r="C14" s="33"/>
      <c r="D14" s="33"/>
      <c r="E14" s="33"/>
      <c r="F14" s="33"/>
      <c r="G14" s="33"/>
      <c r="H14" s="33"/>
      <c r="I14" s="33"/>
      <c r="J14" s="33"/>
      <c r="K14" s="33"/>
      <c r="L14" s="33"/>
      <c r="M14" s="175"/>
      <c r="N14" s="83" t="s">
        <v>19</v>
      </c>
      <c r="P14" s="24"/>
    </row>
    <row r="15" spans="1:22" x14ac:dyDescent="0.2">
      <c r="A15" s="18" t="s">
        <v>28</v>
      </c>
      <c r="B15" s="33"/>
      <c r="C15" s="33"/>
      <c r="D15" s="33"/>
      <c r="E15" s="33"/>
      <c r="F15" s="33"/>
      <c r="G15" s="33"/>
      <c r="H15" s="33"/>
      <c r="I15" s="33"/>
      <c r="J15" s="33"/>
      <c r="K15" s="33"/>
      <c r="L15" s="33"/>
      <c r="M15" s="175"/>
      <c r="N15" s="83" t="s">
        <v>19</v>
      </c>
      <c r="P15" s="24"/>
    </row>
    <row r="16" spans="1:22" x14ac:dyDescent="0.2">
      <c r="A16" s="19" t="s">
        <v>29</v>
      </c>
      <c r="B16" s="33"/>
      <c r="C16" s="33">
        <v>0</v>
      </c>
      <c r="D16" s="33"/>
      <c r="E16" s="33"/>
      <c r="F16" s="33">
        <v>0</v>
      </c>
      <c r="G16" s="33"/>
      <c r="H16" s="33"/>
      <c r="I16" s="33">
        <v>0</v>
      </c>
      <c r="J16" s="33"/>
      <c r="K16" s="33"/>
      <c r="L16" s="33">
        <f t="shared" ref="L16:L18" si="3">F16+I16</f>
        <v>0</v>
      </c>
      <c r="M16" s="175"/>
      <c r="N16" s="83" t="s">
        <v>19</v>
      </c>
      <c r="P16" s="24"/>
    </row>
    <row r="17" spans="1:16" x14ac:dyDescent="0.2">
      <c r="A17" s="20" t="s">
        <v>30</v>
      </c>
      <c r="B17" s="185"/>
      <c r="C17" s="185">
        <v>0</v>
      </c>
      <c r="D17" s="185"/>
      <c r="E17" s="185"/>
      <c r="F17" s="185">
        <v>0</v>
      </c>
      <c r="G17" s="185"/>
      <c r="H17" s="185"/>
      <c r="I17" s="185">
        <v>0</v>
      </c>
      <c r="J17" s="185"/>
      <c r="K17" s="185"/>
      <c r="L17" s="185">
        <f t="shared" si="3"/>
        <v>0</v>
      </c>
      <c r="M17" s="186"/>
      <c r="N17" s="83" t="s">
        <v>19</v>
      </c>
      <c r="P17" s="24"/>
    </row>
    <row r="18" spans="1:16" ht="15" thickBot="1" x14ac:dyDescent="0.25">
      <c r="A18" s="134" t="s">
        <v>145</v>
      </c>
      <c r="B18" s="187"/>
      <c r="C18" s="187">
        <f>C13+C16+C17</f>
        <v>312</v>
      </c>
      <c r="D18" s="187"/>
      <c r="E18" s="187"/>
      <c r="F18" s="187">
        <f>F13+F16+F17</f>
        <v>336</v>
      </c>
      <c r="G18" s="187"/>
      <c r="H18" s="187"/>
      <c r="I18" s="187">
        <f>I13+I16+I17</f>
        <v>9</v>
      </c>
      <c r="J18" s="187"/>
      <c r="K18" s="187"/>
      <c r="L18" s="187">
        <f t="shared" si="3"/>
        <v>345</v>
      </c>
      <c r="M18" s="188"/>
      <c r="N18" s="83" t="s">
        <v>19</v>
      </c>
      <c r="P18" s="24"/>
    </row>
    <row r="19" spans="1:16" ht="15" thickBot="1" x14ac:dyDescent="0.25">
      <c r="N19" s="83" t="s">
        <v>19</v>
      </c>
      <c r="P19" s="24"/>
    </row>
    <row r="20" spans="1:16" ht="15" x14ac:dyDescent="0.2">
      <c r="A20" s="338" t="s">
        <v>146</v>
      </c>
      <c r="B20" s="341" t="s">
        <v>177</v>
      </c>
      <c r="C20" s="341"/>
      <c r="D20" s="341"/>
      <c r="E20" s="341" t="s">
        <v>178</v>
      </c>
      <c r="F20" s="341"/>
      <c r="G20" s="341"/>
      <c r="H20" s="341" t="s">
        <v>179</v>
      </c>
      <c r="I20" s="341"/>
      <c r="J20" s="342"/>
      <c r="N20" s="83" t="s">
        <v>19</v>
      </c>
    </row>
    <row r="21" spans="1:16" ht="28.5" x14ac:dyDescent="0.2">
      <c r="A21" s="339"/>
      <c r="B21" s="11" t="s">
        <v>3</v>
      </c>
      <c r="C21" s="11" t="s">
        <v>162</v>
      </c>
      <c r="D21" s="11" t="s">
        <v>4</v>
      </c>
      <c r="E21" s="11" t="s">
        <v>3</v>
      </c>
      <c r="F21" s="11" t="s">
        <v>162</v>
      </c>
      <c r="G21" s="11" t="s">
        <v>4</v>
      </c>
      <c r="H21" s="11" t="s">
        <v>3</v>
      </c>
      <c r="I21" s="11" t="s">
        <v>162</v>
      </c>
      <c r="J21" s="12" t="s">
        <v>4</v>
      </c>
      <c r="N21" s="83" t="s">
        <v>19</v>
      </c>
    </row>
    <row r="22" spans="1:16" x14ac:dyDescent="0.2">
      <c r="A22" s="15" t="str">
        <f>A9</f>
        <v>National Security Division</v>
      </c>
      <c r="B22" s="173">
        <v>0</v>
      </c>
      <c r="C22" s="173">
        <v>0</v>
      </c>
      <c r="D22" s="173">
        <v>0</v>
      </c>
      <c r="E22" s="173">
        <v>0</v>
      </c>
      <c r="F22" s="173">
        <v>0</v>
      </c>
      <c r="G22" s="261">
        <v>-5905</v>
      </c>
      <c r="H22" s="173">
        <f>K9+B22+E22</f>
        <v>383</v>
      </c>
      <c r="I22" s="173">
        <f>L9+C22+F22</f>
        <v>345</v>
      </c>
      <c r="J22" s="174">
        <f>M9+D22+G22</f>
        <v>91800</v>
      </c>
      <c r="N22" s="83" t="s">
        <v>19</v>
      </c>
    </row>
    <row r="23" spans="1:16" ht="15" x14ac:dyDescent="0.25">
      <c r="A23" s="14" t="s">
        <v>143</v>
      </c>
      <c r="B23" s="178">
        <f t="shared" ref="B23:J23" si="4">SUM(B22)</f>
        <v>0</v>
      </c>
      <c r="C23" s="178">
        <f t="shared" si="4"/>
        <v>0</v>
      </c>
      <c r="D23" s="178">
        <f t="shared" si="4"/>
        <v>0</v>
      </c>
      <c r="E23" s="178">
        <f t="shared" si="4"/>
        <v>0</v>
      </c>
      <c r="F23" s="178">
        <f t="shared" si="4"/>
        <v>0</v>
      </c>
      <c r="G23" s="262">
        <f t="shared" si="4"/>
        <v>-5905</v>
      </c>
      <c r="H23" s="178">
        <f t="shared" si="4"/>
        <v>383</v>
      </c>
      <c r="I23" s="178">
        <f t="shared" si="4"/>
        <v>345</v>
      </c>
      <c r="J23" s="179">
        <f t="shared" si="4"/>
        <v>91800</v>
      </c>
      <c r="N23" s="83" t="s">
        <v>19</v>
      </c>
    </row>
    <row r="24" spans="1:16" ht="15" x14ac:dyDescent="0.25">
      <c r="A24" s="161" t="s">
        <v>163</v>
      </c>
      <c r="B24" s="37"/>
      <c r="C24" s="37"/>
      <c r="D24" s="181">
        <f>SUM(D23:D23)</f>
        <v>0</v>
      </c>
      <c r="E24" s="37"/>
      <c r="F24" s="37"/>
      <c r="G24" s="263">
        <f>SUM(G23:G23)</f>
        <v>-5905</v>
      </c>
      <c r="H24" s="37"/>
      <c r="I24" s="37"/>
      <c r="J24" s="182">
        <f>M11+D24+G24</f>
        <v>91800</v>
      </c>
      <c r="N24" s="83" t="s">
        <v>19</v>
      </c>
    </row>
    <row r="25" spans="1:16" x14ac:dyDescent="0.2">
      <c r="A25" s="127" t="s">
        <v>27</v>
      </c>
      <c r="B25" s="183"/>
      <c r="C25" s="183">
        <v>0</v>
      </c>
      <c r="D25" s="183"/>
      <c r="E25" s="183"/>
      <c r="F25" s="183">
        <v>0</v>
      </c>
      <c r="G25" s="183"/>
      <c r="H25" s="183"/>
      <c r="I25" s="183">
        <f t="shared" ref="I25:I31" si="5">L12+C25+F25</f>
        <v>0</v>
      </c>
      <c r="J25" s="184"/>
      <c r="N25" s="83" t="s">
        <v>19</v>
      </c>
    </row>
    <row r="26" spans="1:16" x14ac:dyDescent="0.2">
      <c r="A26" s="18" t="s">
        <v>144</v>
      </c>
      <c r="B26" s="33"/>
      <c r="C26" s="33">
        <f>C23+C25</f>
        <v>0</v>
      </c>
      <c r="D26" s="33"/>
      <c r="E26" s="33"/>
      <c r="F26" s="33">
        <f>F23+F25</f>
        <v>0</v>
      </c>
      <c r="G26" s="33"/>
      <c r="H26" s="33"/>
      <c r="I26" s="33">
        <f t="shared" si="5"/>
        <v>345</v>
      </c>
      <c r="J26" s="175"/>
      <c r="N26" s="83" t="s">
        <v>19</v>
      </c>
    </row>
    <row r="27" spans="1:16" x14ac:dyDescent="0.2">
      <c r="A27" s="18"/>
      <c r="B27" s="33"/>
      <c r="C27" s="33"/>
      <c r="D27" s="33"/>
      <c r="E27" s="33"/>
      <c r="F27" s="33"/>
      <c r="G27" s="33"/>
      <c r="H27" s="33"/>
      <c r="I27" s="33">
        <f t="shared" si="5"/>
        <v>0</v>
      </c>
      <c r="J27" s="175"/>
      <c r="N27" s="83" t="s">
        <v>19</v>
      </c>
    </row>
    <row r="28" spans="1:16" x14ac:dyDescent="0.2">
      <c r="A28" s="18" t="s">
        <v>28</v>
      </c>
      <c r="B28" s="33"/>
      <c r="C28" s="33"/>
      <c r="D28" s="33"/>
      <c r="E28" s="33"/>
      <c r="F28" s="33"/>
      <c r="G28" s="33"/>
      <c r="H28" s="33"/>
      <c r="I28" s="33">
        <f t="shared" si="5"/>
        <v>0</v>
      </c>
      <c r="J28" s="175"/>
      <c r="N28" s="83" t="s">
        <v>19</v>
      </c>
    </row>
    <row r="29" spans="1:16" x14ac:dyDescent="0.2">
      <c r="A29" s="19" t="s">
        <v>29</v>
      </c>
      <c r="B29" s="33"/>
      <c r="C29" s="33">
        <v>0</v>
      </c>
      <c r="D29" s="33"/>
      <c r="E29" s="33"/>
      <c r="F29" s="33">
        <v>0</v>
      </c>
      <c r="G29" s="33"/>
      <c r="H29" s="33"/>
      <c r="I29" s="33">
        <f t="shared" si="5"/>
        <v>0</v>
      </c>
      <c r="J29" s="175"/>
      <c r="N29" s="83" t="s">
        <v>19</v>
      </c>
    </row>
    <row r="30" spans="1:16" x14ac:dyDescent="0.2">
      <c r="A30" s="20" t="s">
        <v>30</v>
      </c>
      <c r="B30" s="185"/>
      <c r="C30" s="185">
        <v>0</v>
      </c>
      <c r="D30" s="185"/>
      <c r="E30" s="185"/>
      <c r="F30" s="185">
        <v>0</v>
      </c>
      <c r="G30" s="185"/>
      <c r="H30" s="185"/>
      <c r="I30" s="185">
        <f t="shared" si="5"/>
        <v>0</v>
      </c>
      <c r="J30" s="186"/>
      <c r="N30" s="83" t="s">
        <v>19</v>
      </c>
    </row>
    <row r="31" spans="1:16" ht="15" thickBot="1" x14ac:dyDescent="0.25">
      <c r="A31" s="21" t="s">
        <v>145</v>
      </c>
      <c r="B31" s="187"/>
      <c r="C31" s="187">
        <f>C26+C29+C30</f>
        <v>0</v>
      </c>
      <c r="D31" s="187"/>
      <c r="E31" s="187"/>
      <c r="F31" s="187">
        <f>F26+F29+F30</f>
        <v>0</v>
      </c>
      <c r="G31" s="187"/>
      <c r="H31" s="187"/>
      <c r="I31" s="187">
        <f t="shared" si="5"/>
        <v>345</v>
      </c>
      <c r="J31" s="188"/>
      <c r="N31" s="83" t="s">
        <v>19</v>
      </c>
    </row>
    <row r="32" spans="1:16" x14ac:dyDescent="0.2">
      <c r="N32" s="4" t="s">
        <v>20</v>
      </c>
    </row>
    <row r="33" spans="1:1" x14ac:dyDescent="0.2">
      <c r="A33" s="53"/>
    </row>
    <row r="34" spans="1:1" x14ac:dyDescent="0.2">
      <c r="A34" s="227"/>
    </row>
  </sheetData>
  <mergeCells count="15">
    <mergeCell ref="A5:M5"/>
    <mergeCell ref="A6:M6"/>
    <mergeCell ref="A20:A21"/>
    <mergeCell ref="A1:M1"/>
    <mergeCell ref="A2:M2"/>
    <mergeCell ref="A3:M3"/>
    <mergeCell ref="A4:M4"/>
    <mergeCell ref="A7:A8"/>
    <mergeCell ref="B7:D7"/>
    <mergeCell ref="E7:G7"/>
    <mergeCell ref="H7:J7"/>
    <mergeCell ref="K7:M7"/>
    <mergeCell ref="B20:D20"/>
    <mergeCell ref="E20:G20"/>
    <mergeCell ref="H20:J20"/>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
  <sheetViews>
    <sheetView view="pageBreakPreview" zoomScale="80" zoomScaleNormal="100" zoomScaleSheetLayoutView="80" workbookViewId="0">
      <selection activeCell="D50" sqref="D50"/>
    </sheetView>
  </sheetViews>
  <sheetFormatPr defaultRowHeight="14.25" x14ac:dyDescent="0.2"/>
  <cols>
    <col min="1" max="1" width="37.140625" style="9" customWidth="1"/>
    <col min="2" max="2" width="17" style="9" customWidth="1"/>
    <col min="3" max="5" width="8.7109375" style="9" customWidth="1"/>
    <col min="6" max="6" width="12.7109375" style="9" customWidth="1"/>
    <col min="7" max="9" width="8.7109375" style="9" hidden="1" customWidth="1"/>
    <col min="10" max="10" width="12.7109375" style="9" hidden="1" customWidth="1"/>
    <col min="11"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330" t="s">
        <v>180</v>
      </c>
      <c r="B1" s="330"/>
      <c r="C1" s="330"/>
      <c r="D1" s="330"/>
      <c r="E1" s="330"/>
      <c r="F1" s="330"/>
      <c r="G1" s="330"/>
      <c r="H1" s="330"/>
      <c r="I1" s="330"/>
      <c r="J1" s="330"/>
      <c r="K1" s="330"/>
      <c r="L1" s="330"/>
      <c r="M1" s="330"/>
      <c r="N1" s="330"/>
      <c r="O1" s="83" t="s">
        <v>19</v>
      </c>
      <c r="P1" s="6"/>
      <c r="Q1" s="152"/>
      <c r="R1" s="6"/>
      <c r="S1" s="6"/>
      <c r="T1" s="6"/>
      <c r="U1" s="6"/>
      <c r="V1" s="6"/>
      <c r="W1" s="6"/>
    </row>
    <row r="2" spans="1:23" ht="15" x14ac:dyDescent="0.2">
      <c r="A2" s="331" t="s">
        <v>225</v>
      </c>
      <c r="B2" s="331"/>
      <c r="C2" s="331"/>
      <c r="D2" s="331"/>
      <c r="E2" s="331"/>
      <c r="F2" s="331"/>
      <c r="G2" s="331"/>
      <c r="H2" s="331"/>
      <c r="I2" s="331"/>
      <c r="J2" s="331"/>
      <c r="K2" s="331"/>
      <c r="L2" s="331"/>
      <c r="M2" s="331"/>
      <c r="N2" s="331"/>
      <c r="O2" s="83" t="s">
        <v>19</v>
      </c>
      <c r="P2" s="7"/>
      <c r="Q2" s="153"/>
      <c r="R2" s="7"/>
      <c r="S2" s="7"/>
      <c r="T2" s="7"/>
      <c r="U2" s="7"/>
      <c r="V2" s="7"/>
      <c r="W2" s="7"/>
    </row>
    <row r="3" spans="1:23" x14ac:dyDescent="0.2">
      <c r="A3" s="343" t="s">
        <v>1</v>
      </c>
      <c r="B3" s="343"/>
      <c r="C3" s="343"/>
      <c r="D3" s="343"/>
      <c r="E3" s="343"/>
      <c r="F3" s="343"/>
      <c r="G3" s="343"/>
      <c r="H3" s="343"/>
      <c r="I3" s="343"/>
      <c r="J3" s="343"/>
      <c r="K3" s="343"/>
      <c r="L3" s="343"/>
      <c r="M3" s="343"/>
      <c r="N3" s="343"/>
      <c r="O3" s="83" t="s">
        <v>19</v>
      </c>
      <c r="P3" s="10"/>
      <c r="Q3" s="154"/>
      <c r="R3" s="10"/>
      <c r="S3" s="10"/>
      <c r="T3" s="10"/>
      <c r="U3" s="10"/>
      <c r="V3" s="10"/>
      <c r="W3" s="10"/>
    </row>
    <row r="4" spans="1:23" ht="15" thickBot="1" x14ac:dyDescent="0.25">
      <c r="A4" s="337" t="s">
        <v>2</v>
      </c>
      <c r="B4" s="337"/>
      <c r="C4" s="337"/>
      <c r="D4" s="337"/>
      <c r="E4" s="337"/>
      <c r="F4" s="337"/>
      <c r="G4" s="337"/>
      <c r="H4" s="337"/>
      <c r="I4" s="337"/>
      <c r="J4" s="337"/>
      <c r="K4" s="337"/>
      <c r="L4" s="337"/>
      <c r="M4" s="337"/>
      <c r="N4" s="337"/>
      <c r="O4" s="83" t="s">
        <v>19</v>
      </c>
      <c r="P4" s="8"/>
      <c r="Q4" s="155"/>
      <c r="R4" s="8"/>
      <c r="S4" s="8"/>
      <c r="T4" s="8"/>
      <c r="U4" s="8"/>
      <c r="V4" s="8"/>
      <c r="W4" s="8"/>
    </row>
    <row r="5" spans="1:23" x14ac:dyDescent="0.2">
      <c r="A5" s="337"/>
      <c r="B5" s="337"/>
      <c r="C5" s="337"/>
      <c r="D5" s="337"/>
      <c r="E5" s="337"/>
      <c r="F5" s="337"/>
      <c r="G5" s="337"/>
      <c r="H5" s="337"/>
      <c r="I5" s="337"/>
      <c r="J5" s="337"/>
      <c r="K5" s="337"/>
      <c r="L5" s="337"/>
      <c r="M5" s="337"/>
      <c r="N5" s="337"/>
      <c r="O5" s="83" t="s">
        <v>19</v>
      </c>
      <c r="P5" s="8"/>
      <c r="Q5" s="156"/>
      <c r="R5" s="8"/>
      <c r="S5" s="8"/>
      <c r="T5" s="8"/>
      <c r="U5" s="8"/>
      <c r="V5" s="8"/>
      <c r="W5" s="8"/>
    </row>
    <row r="6" spans="1:23" s="24" customFormat="1" x14ac:dyDescent="0.2">
      <c r="O6" s="83" t="s">
        <v>19</v>
      </c>
    </row>
    <row r="7" spans="1:23" s="24" customFormat="1" ht="33.75" hidden="1" customHeight="1" x14ac:dyDescent="0.2">
      <c r="A7" s="338" t="s">
        <v>32</v>
      </c>
      <c r="B7" s="344" t="s">
        <v>215</v>
      </c>
      <c r="C7" s="341" t="s">
        <v>22</v>
      </c>
      <c r="D7" s="341"/>
      <c r="E7" s="341"/>
      <c r="F7" s="341"/>
      <c r="G7" s="341" t="s">
        <v>23</v>
      </c>
      <c r="H7" s="341"/>
      <c r="I7" s="341"/>
      <c r="J7" s="341"/>
      <c r="K7" s="341" t="s">
        <v>34</v>
      </c>
      <c r="L7" s="341"/>
      <c r="M7" s="341"/>
      <c r="N7" s="341"/>
      <c r="O7" s="83" t="s">
        <v>19</v>
      </c>
    </row>
    <row r="8" spans="1:23" s="24" customFormat="1" ht="28.5" hidden="1" x14ac:dyDescent="0.2">
      <c r="A8" s="339"/>
      <c r="B8" s="345"/>
      <c r="C8" s="22" t="s">
        <v>3</v>
      </c>
      <c r="D8" s="22" t="s">
        <v>40</v>
      </c>
      <c r="E8" s="22" t="s">
        <v>162</v>
      </c>
      <c r="F8" s="22" t="s">
        <v>4</v>
      </c>
      <c r="G8" s="22" t="s">
        <v>3</v>
      </c>
      <c r="H8" s="22" t="s">
        <v>40</v>
      </c>
      <c r="I8" s="22" t="s">
        <v>162</v>
      </c>
      <c r="J8" s="22" t="s">
        <v>4</v>
      </c>
      <c r="K8" s="22" t="s">
        <v>3</v>
      </c>
      <c r="L8" s="22" t="s">
        <v>40</v>
      </c>
      <c r="M8" s="22" t="s">
        <v>162</v>
      </c>
      <c r="N8" s="22" t="s">
        <v>4</v>
      </c>
      <c r="O8" s="83" t="s">
        <v>19</v>
      </c>
      <c r="Q8" s="211"/>
    </row>
    <row r="9" spans="1:23" s="24" customFormat="1" ht="15" hidden="1" x14ac:dyDescent="0.25">
      <c r="A9" s="27" t="s">
        <v>11</v>
      </c>
      <c r="B9" s="194"/>
      <c r="C9" s="191">
        <v>0</v>
      </c>
      <c r="D9" s="191">
        <v>0</v>
      </c>
      <c r="E9" s="191">
        <v>0</v>
      </c>
      <c r="F9" s="191">
        <v>0</v>
      </c>
      <c r="G9" s="191">
        <v>0</v>
      </c>
      <c r="H9" s="191">
        <v>0</v>
      </c>
      <c r="I9" s="191">
        <v>0</v>
      </c>
      <c r="J9" s="191">
        <v>0</v>
      </c>
      <c r="K9" s="191">
        <f>C9+G9</f>
        <v>0</v>
      </c>
      <c r="L9" s="191">
        <f t="shared" ref="L9:N9" si="0">D9+H9</f>
        <v>0</v>
      </c>
      <c r="M9" s="191">
        <f t="shared" si="0"/>
        <v>0</v>
      </c>
      <c r="N9" s="191">
        <f t="shared" si="0"/>
        <v>0</v>
      </c>
      <c r="O9" s="83" t="s">
        <v>19</v>
      </c>
      <c r="Q9" s="5"/>
    </row>
    <row r="10" spans="1:23" s="24" customFormat="1" ht="15" hidden="1" x14ac:dyDescent="0.25">
      <c r="A10" s="28" t="s">
        <v>12</v>
      </c>
      <c r="B10" s="195"/>
      <c r="C10" s="35">
        <v>0</v>
      </c>
      <c r="D10" s="35">
        <v>0</v>
      </c>
      <c r="E10" s="35">
        <v>0</v>
      </c>
      <c r="F10" s="35">
        <v>0</v>
      </c>
      <c r="G10" s="35">
        <v>0</v>
      </c>
      <c r="H10" s="35">
        <v>0</v>
      </c>
      <c r="I10" s="35">
        <v>0</v>
      </c>
      <c r="J10" s="35">
        <v>0</v>
      </c>
      <c r="K10" s="35">
        <f t="shared" ref="K10:K12" si="1">C10+G10</f>
        <v>0</v>
      </c>
      <c r="L10" s="35">
        <f t="shared" ref="L10:L12" si="2">D10+H10</f>
        <v>0</v>
      </c>
      <c r="M10" s="35">
        <f t="shared" ref="M10:M12" si="3">E10+I10</f>
        <v>0</v>
      </c>
      <c r="N10" s="35">
        <f t="shared" ref="N10:N12" si="4">F10+J10</f>
        <v>0</v>
      </c>
      <c r="O10" s="83" t="s">
        <v>19</v>
      </c>
      <c r="Q10" s="5"/>
    </row>
    <row r="11" spans="1:23" s="24" customFormat="1" hidden="1" x14ac:dyDescent="0.2">
      <c r="A11" s="28" t="s">
        <v>13</v>
      </c>
      <c r="B11" s="195"/>
      <c r="C11" s="35">
        <v>0</v>
      </c>
      <c r="D11" s="35">
        <v>0</v>
      </c>
      <c r="E11" s="35">
        <v>0</v>
      </c>
      <c r="F11" s="35">
        <v>0</v>
      </c>
      <c r="G11" s="35">
        <v>0</v>
      </c>
      <c r="H11" s="35">
        <v>0</v>
      </c>
      <c r="I11" s="35">
        <v>0</v>
      </c>
      <c r="J11" s="35">
        <v>0</v>
      </c>
      <c r="K11" s="35">
        <f t="shared" si="1"/>
        <v>0</v>
      </c>
      <c r="L11" s="35">
        <f t="shared" si="2"/>
        <v>0</v>
      </c>
      <c r="M11" s="35">
        <f t="shared" si="3"/>
        <v>0</v>
      </c>
      <c r="N11" s="35">
        <f t="shared" si="4"/>
        <v>0</v>
      </c>
      <c r="O11" s="83" t="s">
        <v>19</v>
      </c>
    </row>
    <row r="12" spans="1:23" s="24" customFormat="1" hidden="1" x14ac:dyDescent="0.2">
      <c r="A12" s="29" t="s">
        <v>33</v>
      </c>
      <c r="B12" s="196"/>
      <c r="C12" s="192">
        <v>0</v>
      </c>
      <c r="D12" s="192">
        <v>0</v>
      </c>
      <c r="E12" s="192">
        <v>0</v>
      </c>
      <c r="F12" s="192">
        <v>0</v>
      </c>
      <c r="G12" s="192">
        <v>0</v>
      </c>
      <c r="H12" s="192">
        <v>0</v>
      </c>
      <c r="I12" s="192">
        <v>0</v>
      </c>
      <c r="J12" s="192">
        <v>0</v>
      </c>
      <c r="K12" s="192">
        <f t="shared" si="1"/>
        <v>0</v>
      </c>
      <c r="L12" s="192">
        <f t="shared" si="2"/>
        <v>0</v>
      </c>
      <c r="M12" s="192">
        <f t="shared" si="3"/>
        <v>0</v>
      </c>
      <c r="N12" s="192">
        <f t="shared" si="4"/>
        <v>0</v>
      </c>
      <c r="O12" s="83" t="s">
        <v>19</v>
      </c>
    </row>
    <row r="13" spans="1:23" s="24" customFormat="1" ht="15.75" hidden="1" thickBot="1" x14ac:dyDescent="0.3">
      <c r="A13" s="25" t="s">
        <v>38</v>
      </c>
      <c r="B13" s="26"/>
      <c r="C13" s="45">
        <f>SUM(C9:C12)</f>
        <v>0</v>
      </c>
      <c r="D13" s="45">
        <f>SUM(D9:D12)</f>
        <v>0</v>
      </c>
      <c r="E13" s="45">
        <f t="shared" ref="E13:F13" si="5">SUM(E9:E12)</f>
        <v>0</v>
      </c>
      <c r="F13" s="45">
        <f t="shared" si="5"/>
        <v>0</v>
      </c>
      <c r="G13" s="45">
        <f>SUM(G9:G12)</f>
        <v>0</v>
      </c>
      <c r="H13" s="45">
        <f>SUM(H9:H12)</f>
        <v>0</v>
      </c>
      <c r="I13" s="45">
        <f t="shared" ref="I13:J13" si="6">SUM(I9:I12)</f>
        <v>0</v>
      </c>
      <c r="J13" s="45">
        <f t="shared" si="6"/>
        <v>0</v>
      </c>
      <c r="K13" s="45">
        <f>SUM(K9:K12)</f>
        <v>0</v>
      </c>
      <c r="L13" s="45">
        <f t="shared" ref="L13:N13" si="7">SUM(L9:L12)</f>
        <v>0</v>
      </c>
      <c r="M13" s="45">
        <f t="shared" si="7"/>
        <v>0</v>
      </c>
      <c r="N13" s="45">
        <f t="shared" si="7"/>
        <v>0</v>
      </c>
      <c r="O13" s="83" t="s">
        <v>19</v>
      </c>
      <c r="Q13" s="5"/>
    </row>
    <row r="14" spans="1:23" s="24" customFormat="1" ht="15" thickBot="1" x14ac:dyDescent="0.25">
      <c r="O14" s="83" t="s">
        <v>19</v>
      </c>
    </row>
    <row r="15" spans="1:23" s="24" customFormat="1" ht="33.75" customHeight="1" x14ac:dyDescent="0.2">
      <c r="A15" s="338" t="s">
        <v>36</v>
      </c>
      <c r="B15" s="344" t="s">
        <v>215</v>
      </c>
      <c r="C15" s="341" t="s">
        <v>225</v>
      </c>
      <c r="D15" s="341"/>
      <c r="E15" s="341"/>
      <c r="F15" s="341"/>
      <c r="G15" s="341" t="s">
        <v>23</v>
      </c>
      <c r="H15" s="341"/>
      <c r="I15" s="341"/>
      <c r="J15" s="341"/>
      <c r="K15" s="341" t="s">
        <v>35</v>
      </c>
      <c r="L15" s="341"/>
      <c r="M15" s="341"/>
      <c r="N15" s="341"/>
      <c r="O15" s="83" t="s">
        <v>19</v>
      </c>
    </row>
    <row r="16" spans="1:23" s="24" customFormat="1" ht="28.5" x14ac:dyDescent="0.2">
      <c r="A16" s="339"/>
      <c r="B16" s="345"/>
      <c r="C16" s="22" t="s">
        <v>3</v>
      </c>
      <c r="D16" s="22" t="s">
        <v>40</v>
      </c>
      <c r="E16" s="22" t="s">
        <v>162</v>
      </c>
      <c r="F16" s="22" t="s">
        <v>4</v>
      </c>
      <c r="G16" s="22" t="s">
        <v>3</v>
      </c>
      <c r="H16" s="22" t="s">
        <v>40</v>
      </c>
      <c r="I16" s="22" t="s">
        <v>162</v>
      </c>
      <c r="J16" s="22" t="s">
        <v>4</v>
      </c>
      <c r="K16" s="22" t="s">
        <v>3</v>
      </c>
      <c r="L16" s="22" t="s">
        <v>40</v>
      </c>
      <c r="M16" s="22" t="s">
        <v>162</v>
      </c>
      <c r="N16" s="22" t="s">
        <v>4</v>
      </c>
      <c r="O16" s="83" t="s">
        <v>19</v>
      </c>
      <c r="Q16" s="211"/>
    </row>
    <row r="17" spans="1:17" s="24" customFormat="1" ht="29.25" x14ac:dyDescent="0.25">
      <c r="A17" s="264" t="s">
        <v>226</v>
      </c>
      <c r="B17" s="265" t="s">
        <v>242</v>
      </c>
      <c r="C17" s="191">
        <v>0</v>
      </c>
      <c r="D17" s="191">
        <v>0</v>
      </c>
      <c r="E17" s="191">
        <v>0</v>
      </c>
      <c r="F17" s="266">
        <v>-5905</v>
      </c>
      <c r="G17" s="191">
        <v>0</v>
      </c>
      <c r="H17" s="191">
        <v>0</v>
      </c>
      <c r="I17" s="191">
        <v>0</v>
      </c>
      <c r="J17" s="191">
        <v>0</v>
      </c>
      <c r="K17" s="191">
        <f t="shared" ref="K17:K20" si="8">C17+G17</f>
        <v>0</v>
      </c>
      <c r="L17" s="191">
        <f t="shared" ref="L17:L20" si="9">D17+H17</f>
        <v>0</v>
      </c>
      <c r="M17" s="191">
        <f t="shared" ref="M17:M20" si="10">E17+I17</f>
        <v>0</v>
      </c>
      <c r="N17" s="266">
        <f t="shared" ref="N17:N20" si="11">F17+J17</f>
        <v>-5905</v>
      </c>
      <c r="O17" s="83" t="s">
        <v>19</v>
      </c>
      <c r="Q17" s="5"/>
    </row>
    <row r="18" spans="1:17" s="24" customFormat="1" ht="15" hidden="1" x14ac:dyDescent="0.25">
      <c r="A18" s="28" t="s">
        <v>15</v>
      </c>
      <c r="B18" s="195"/>
      <c r="C18" s="35">
        <v>0</v>
      </c>
      <c r="D18" s="35">
        <v>0</v>
      </c>
      <c r="E18" s="35">
        <v>0</v>
      </c>
      <c r="F18" s="267">
        <v>0</v>
      </c>
      <c r="G18" s="35">
        <v>0</v>
      </c>
      <c r="H18" s="35">
        <v>0</v>
      </c>
      <c r="I18" s="35">
        <v>0</v>
      </c>
      <c r="J18" s="35">
        <v>0</v>
      </c>
      <c r="K18" s="35">
        <f t="shared" si="8"/>
        <v>0</v>
      </c>
      <c r="L18" s="35">
        <f t="shared" si="9"/>
        <v>0</v>
      </c>
      <c r="M18" s="35">
        <f t="shared" si="10"/>
        <v>0</v>
      </c>
      <c r="N18" s="267">
        <f t="shared" si="11"/>
        <v>0</v>
      </c>
      <c r="O18" s="83" t="s">
        <v>19</v>
      </c>
      <c r="Q18" s="5"/>
    </row>
    <row r="19" spans="1:17" s="24" customFormat="1" hidden="1" x14ac:dyDescent="0.2">
      <c r="A19" s="28" t="s">
        <v>16</v>
      </c>
      <c r="B19" s="195"/>
      <c r="C19" s="35">
        <v>0</v>
      </c>
      <c r="D19" s="35">
        <v>0</v>
      </c>
      <c r="E19" s="35">
        <v>0</v>
      </c>
      <c r="F19" s="267">
        <v>0</v>
      </c>
      <c r="G19" s="35">
        <v>0</v>
      </c>
      <c r="H19" s="35">
        <v>0</v>
      </c>
      <c r="I19" s="35">
        <v>0</v>
      </c>
      <c r="J19" s="35">
        <v>0</v>
      </c>
      <c r="K19" s="35">
        <f t="shared" si="8"/>
        <v>0</v>
      </c>
      <c r="L19" s="35">
        <f t="shared" si="9"/>
        <v>0</v>
      </c>
      <c r="M19" s="35">
        <f t="shared" si="10"/>
        <v>0</v>
      </c>
      <c r="N19" s="267">
        <f t="shared" si="11"/>
        <v>0</v>
      </c>
      <c r="O19" s="83" t="s">
        <v>19</v>
      </c>
    </row>
    <row r="20" spans="1:17" s="24" customFormat="1" hidden="1" x14ac:dyDescent="0.2">
      <c r="A20" s="29" t="s">
        <v>37</v>
      </c>
      <c r="B20" s="196"/>
      <c r="C20" s="192">
        <v>0</v>
      </c>
      <c r="D20" s="192">
        <v>0</v>
      </c>
      <c r="E20" s="192">
        <v>0</v>
      </c>
      <c r="F20" s="268">
        <v>0</v>
      </c>
      <c r="G20" s="192">
        <v>0</v>
      </c>
      <c r="H20" s="192">
        <v>0</v>
      </c>
      <c r="I20" s="192">
        <v>0</v>
      </c>
      <c r="J20" s="192">
        <v>0</v>
      </c>
      <c r="K20" s="192">
        <f t="shared" si="8"/>
        <v>0</v>
      </c>
      <c r="L20" s="192">
        <f t="shared" si="9"/>
        <v>0</v>
      </c>
      <c r="M20" s="192">
        <f t="shared" si="10"/>
        <v>0</v>
      </c>
      <c r="N20" s="268">
        <f t="shared" si="11"/>
        <v>0</v>
      </c>
      <c r="O20" s="83" t="s">
        <v>19</v>
      </c>
    </row>
    <row r="21" spans="1:17" s="24" customFormat="1" ht="15.75" thickBot="1" x14ac:dyDescent="0.3">
      <c r="A21" s="25" t="s">
        <v>39</v>
      </c>
      <c r="B21" s="26"/>
      <c r="C21" s="45">
        <f>SUM(C17:C20)</f>
        <v>0</v>
      </c>
      <c r="D21" s="45">
        <f>SUM(D17:D20)</f>
        <v>0</v>
      </c>
      <c r="E21" s="45">
        <f t="shared" ref="E21:F21" si="12">SUM(E17:E20)</f>
        <v>0</v>
      </c>
      <c r="F21" s="269">
        <f t="shared" si="12"/>
        <v>-5905</v>
      </c>
      <c r="G21" s="45">
        <f>SUM(G17:G20)</f>
        <v>0</v>
      </c>
      <c r="H21" s="45">
        <f>SUM(H17:H20)</f>
        <v>0</v>
      </c>
      <c r="I21" s="45">
        <f t="shared" ref="I21:J21" si="13">SUM(I17:I20)</f>
        <v>0</v>
      </c>
      <c r="J21" s="45">
        <f t="shared" si="13"/>
        <v>0</v>
      </c>
      <c r="K21" s="45">
        <f>SUM(K17:K20)</f>
        <v>0</v>
      </c>
      <c r="L21" s="45">
        <f t="shared" ref="L21:N21" si="14">SUM(L17:L20)</f>
        <v>0</v>
      </c>
      <c r="M21" s="45">
        <f t="shared" si="14"/>
        <v>0</v>
      </c>
      <c r="N21" s="269">
        <f t="shared" si="14"/>
        <v>-5905</v>
      </c>
      <c r="O21" s="4" t="s">
        <v>20</v>
      </c>
      <c r="Q21" s="5"/>
    </row>
    <row r="23" spans="1:17" x14ac:dyDescent="0.2">
      <c r="B23" s="30"/>
    </row>
  </sheetData>
  <mergeCells count="15">
    <mergeCell ref="K7:N7"/>
    <mergeCell ref="A15:A16"/>
    <mergeCell ref="B15:B16"/>
    <mergeCell ref="C15:F15"/>
    <mergeCell ref="G15:J15"/>
    <mergeCell ref="K15:N15"/>
    <mergeCell ref="A7:A8"/>
    <mergeCell ref="B7:B8"/>
    <mergeCell ref="C7:F7"/>
    <mergeCell ref="G7:J7"/>
    <mergeCell ref="A1:N1"/>
    <mergeCell ref="A2:N2"/>
    <mergeCell ref="A3:N3"/>
    <mergeCell ref="A4:N4"/>
    <mergeCell ref="A5:N5"/>
  </mergeCells>
  <printOptions horizontalCentered="1"/>
  <pageMargins left="0.7" right="0.7" top="0.75" bottom="0.75" header="0.3" footer="0.3"/>
  <pageSetup scale="92"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6"/>
  <sheetViews>
    <sheetView view="pageBreakPreview" zoomScale="80" zoomScaleNormal="100" zoomScaleSheetLayoutView="80" workbookViewId="0">
      <selection activeCell="N34" sqref="N34"/>
    </sheetView>
  </sheetViews>
  <sheetFormatPr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330" t="s">
        <v>41</v>
      </c>
      <c r="B1" s="330"/>
      <c r="C1" s="330"/>
      <c r="D1" s="330"/>
      <c r="E1" s="330"/>
      <c r="F1" s="330"/>
      <c r="G1" s="330"/>
      <c r="H1" s="330"/>
      <c r="I1" s="330"/>
      <c r="J1" s="330"/>
      <c r="K1" s="330"/>
      <c r="L1" s="330"/>
      <c r="M1" s="330"/>
      <c r="N1" s="330"/>
      <c r="O1" s="83" t="s">
        <v>19</v>
      </c>
      <c r="P1" s="6"/>
      <c r="Q1" s="146" t="s">
        <v>21</v>
      </c>
      <c r="R1" s="6"/>
      <c r="S1" s="6"/>
      <c r="T1" s="6"/>
      <c r="U1" s="6"/>
      <c r="V1" s="6"/>
      <c r="W1" s="6"/>
    </row>
    <row r="2" spans="1:23" ht="15" x14ac:dyDescent="0.2">
      <c r="A2" s="331" t="s">
        <v>225</v>
      </c>
      <c r="B2" s="331"/>
      <c r="C2" s="331"/>
      <c r="D2" s="331"/>
      <c r="E2" s="331"/>
      <c r="F2" s="331"/>
      <c r="G2" s="331"/>
      <c r="H2" s="331"/>
      <c r="I2" s="331"/>
      <c r="J2" s="331"/>
      <c r="K2" s="331"/>
      <c r="L2" s="331"/>
      <c r="M2" s="331"/>
      <c r="N2" s="331"/>
      <c r="O2" s="83" t="s">
        <v>19</v>
      </c>
      <c r="P2" s="7"/>
      <c r="Q2" s="147"/>
      <c r="R2" s="7"/>
      <c r="S2" s="7"/>
      <c r="T2" s="7"/>
      <c r="U2" s="7"/>
      <c r="V2" s="7"/>
      <c r="W2" s="7"/>
    </row>
    <row r="3" spans="1:23" ht="15" x14ac:dyDescent="0.25">
      <c r="A3" s="343" t="s">
        <v>1</v>
      </c>
      <c r="B3" s="343"/>
      <c r="C3" s="343"/>
      <c r="D3" s="343"/>
      <c r="E3" s="343"/>
      <c r="F3" s="343"/>
      <c r="G3" s="343"/>
      <c r="H3" s="343"/>
      <c r="I3" s="343"/>
      <c r="J3" s="343"/>
      <c r="K3" s="343"/>
      <c r="L3" s="343"/>
      <c r="M3" s="343"/>
      <c r="N3" s="343"/>
      <c r="O3" s="83" t="s">
        <v>19</v>
      </c>
      <c r="P3" s="10"/>
      <c r="Q3" s="147" t="s">
        <v>158</v>
      </c>
      <c r="R3" s="10"/>
      <c r="S3" s="10"/>
      <c r="T3" s="10"/>
      <c r="U3" s="10"/>
      <c r="V3" s="10"/>
      <c r="W3" s="10"/>
    </row>
    <row r="4" spans="1:23" x14ac:dyDescent="0.2">
      <c r="A4" s="337" t="s">
        <v>2</v>
      </c>
      <c r="B4" s="337"/>
      <c r="C4" s="337"/>
      <c r="D4" s="337"/>
      <c r="E4" s="337"/>
      <c r="F4" s="337"/>
      <c r="G4" s="337"/>
      <c r="H4" s="337"/>
      <c r="I4" s="337"/>
      <c r="J4" s="337"/>
      <c r="K4" s="337"/>
      <c r="L4" s="337"/>
      <c r="M4" s="337"/>
      <c r="N4" s="337"/>
      <c r="O4" s="83" t="s">
        <v>19</v>
      </c>
      <c r="P4" s="8"/>
      <c r="Q4" s="147"/>
      <c r="R4" s="8"/>
      <c r="S4" s="8"/>
      <c r="T4" s="8"/>
      <c r="U4" s="8"/>
      <c r="V4" s="8"/>
      <c r="W4" s="8"/>
    </row>
    <row r="5" spans="1:23" ht="15.75" thickBot="1" x14ac:dyDescent="0.3">
      <c r="A5" s="340"/>
      <c r="B5" s="340"/>
      <c r="C5" s="340"/>
      <c r="D5" s="340"/>
      <c r="E5" s="340"/>
      <c r="F5" s="340"/>
      <c r="G5" s="340"/>
      <c r="H5" s="340"/>
      <c r="I5" s="340"/>
      <c r="J5" s="340"/>
      <c r="K5" s="340"/>
      <c r="L5" s="340"/>
      <c r="M5" s="340"/>
      <c r="N5" s="340"/>
      <c r="O5" s="83" t="s">
        <v>19</v>
      </c>
      <c r="P5" s="8"/>
      <c r="Q5" s="148"/>
      <c r="R5" s="8"/>
      <c r="S5" s="8"/>
      <c r="T5" s="8"/>
      <c r="U5" s="8"/>
      <c r="V5" s="8"/>
      <c r="W5" s="8"/>
    </row>
    <row r="6" spans="1:23" ht="15" thickBot="1" x14ac:dyDescent="0.25">
      <c r="A6" s="351"/>
      <c r="B6" s="351"/>
      <c r="C6" s="351"/>
      <c r="D6" s="351"/>
      <c r="E6" s="351"/>
      <c r="F6" s="351"/>
      <c r="G6" s="351"/>
      <c r="H6" s="351"/>
      <c r="I6" s="351"/>
      <c r="J6" s="351"/>
      <c r="K6" s="351"/>
      <c r="L6" s="351"/>
      <c r="M6" s="351"/>
      <c r="N6" s="351"/>
      <c r="O6" s="83" t="s">
        <v>19</v>
      </c>
      <c r="P6" s="8"/>
      <c r="Q6" s="46"/>
      <c r="R6" s="8"/>
      <c r="S6" s="8"/>
      <c r="T6" s="8"/>
      <c r="U6" s="8"/>
      <c r="V6" s="8"/>
      <c r="W6" s="8"/>
    </row>
    <row r="7" spans="1:23" s="24" customFormat="1" ht="46.5" customHeight="1" x14ac:dyDescent="0.2">
      <c r="A7" s="347" t="s">
        <v>42</v>
      </c>
      <c r="B7" s="348"/>
      <c r="C7" s="341" t="s">
        <v>175</v>
      </c>
      <c r="D7" s="341"/>
      <c r="E7" s="341" t="s">
        <v>217</v>
      </c>
      <c r="F7" s="341"/>
      <c r="G7" s="341" t="s">
        <v>172</v>
      </c>
      <c r="H7" s="341"/>
      <c r="I7" s="352" t="s">
        <v>177</v>
      </c>
      <c r="J7" s="352"/>
      <c r="K7" s="341" t="s">
        <v>178</v>
      </c>
      <c r="L7" s="341"/>
      <c r="M7" s="341" t="s">
        <v>173</v>
      </c>
      <c r="N7" s="342"/>
      <c r="O7" s="83" t="s">
        <v>19</v>
      </c>
      <c r="Q7" s="158"/>
    </row>
    <row r="8" spans="1:23" s="24" customFormat="1" ht="42.75" x14ac:dyDescent="0.2">
      <c r="A8" s="349"/>
      <c r="B8" s="350"/>
      <c r="C8" s="22" t="s">
        <v>44</v>
      </c>
      <c r="D8" s="139" t="s">
        <v>43</v>
      </c>
      <c r="E8" s="22" t="s">
        <v>44</v>
      </c>
      <c r="F8" s="139" t="s">
        <v>43</v>
      </c>
      <c r="G8" s="22" t="s">
        <v>44</v>
      </c>
      <c r="H8" s="22" t="s">
        <v>43</v>
      </c>
      <c r="I8" s="22" t="s">
        <v>44</v>
      </c>
      <c r="J8" s="22" t="s">
        <v>43</v>
      </c>
      <c r="K8" s="22" t="s">
        <v>44</v>
      </c>
      <c r="L8" s="22" t="s">
        <v>43</v>
      </c>
      <c r="M8" s="22" t="s">
        <v>44</v>
      </c>
      <c r="N8" s="32" t="s">
        <v>43</v>
      </c>
      <c r="O8" s="83" t="s">
        <v>19</v>
      </c>
    </row>
    <row r="9" spans="1:23" ht="45" x14ac:dyDescent="0.2">
      <c r="A9" s="40" t="s">
        <v>45</v>
      </c>
      <c r="B9" s="47" t="s">
        <v>47</v>
      </c>
      <c r="C9" s="16"/>
      <c r="D9" s="16"/>
      <c r="E9" s="16"/>
      <c r="F9" s="16"/>
      <c r="G9" s="16"/>
      <c r="H9" s="16"/>
      <c r="I9" s="16"/>
      <c r="J9" s="16"/>
      <c r="K9" s="16"/>
      <c r="L9" s="16"/>
      <c r="M9" s="16"/>
      <c r="N9" s="17"/>
      <c r="O9" s="83" t="s">
        <v>19</v>
      </c>
      <c r="Q9" s="24"/>
    </row>
    <row r="10" spans="1:23" ht="57" x14ac:dyDescent="0.2">
      <c r="A10" s="41">
        <v>1.1000000000000001</v>
      </c>
      <c r="B10" s="243" t="s">
        <v>190</v>
      </c>
      <c r="C10" s="33">
        <v>200</v>
      </c>
      <c r="D10" s="34">
        <v>58872</v>
      </c>
      <c r="E10" s="33">
        <v>210</v>
      </c>
      <c r="F10" s="33">
        <v>63040</v>
      </c>
      <c r="G10" s="33">
        <v>207</v>
      </c>
      <c r="H10" s="33">
        <v>64100</v>
      </c>
      <c r="I10" s="33">
        <v>0</v>
      </c>
      <c r="J10" s="33"/>
      <c r="K10" s="33">
        <v>0</v>
      </c>
      <c r="L10" s="270">
        <v>-4174</v>
      </c>
      <c r="M10" s="35">
        <v>207</v>
      </c>
      <c r="N10" s="36">
        <f t="shared" ref="N10:N12" si="0">H10+J10+L10</f>
        <v>59926</v>
      </c>
      <c r="O10" s="83" t="s">
        <v>19</v>
      </c>
    </row>
    <row r="11" spans="1:23" x14ac:dyDescent="0.2">
      <c r="A11" s="41">
        <v>1.2</v>
      </c>
      <c r="B11" s="48" t="s">
        <v>46</v>
      </c>
      <c r="C11" s="33">
        <v>77</v>
      </c>
      <c r="D11" s="33">
        <v>16854</v>
      </c>
      <c r="E11" s="33">
        <v>80</v>
      </c>
      <c r="F11" s="33">
        <v>18290</v>
      </c>
      <c r="G11" s="33">
        <v>80</v>
      </c>
      <c r="H11" s="33">
        <v>18597</v>
      </c>
      <c r="I11" s="33">
        <v>0</v>
      </c>
      <c r="J11" s="33"/>
      <c r="K11" s="33">
        <v>0</v>
      </c>
      <c r="L11" s="270">
        <v>-1211</v>
      </c>
      <c r="M11" s="35">
        <v>80</v>
      </c>
      <c r="N11" s="36">
        <f t="shared" si="0"/>
        <v>17386</v>
      </c>
      <c r="O11" s="83" t="s">
        <v>19</v>
      </c>
    </row>
    <row r="12" spans="1:23" ht="57" x14ac:dyDescent="0.2">
      <c r="A12" s="41">
        <v>1.3</v>
      </c>
      <c r="B12" s="243" t="s">
        <v>191</v>
      </c>
      <c r="C12" s="33">
        <v>35</v>
      </c>
      <c r="D12" s="33">
        <v>8070</v>
      </c>
      <c r="E12" s="33">
        <v>36</v>
      </c>
      <c r="F12" s="33">
        <v>7816</v>
      </c>
      <c r="G12" s="33">
        <v>39</v>
      </c>
      <c r="H12" s="33">
        <v>12354</v>
      </c>
      <c r="I12" s="33">
        <v>0</v>
      </c>
      <c r="J12" s="33"/>
      <c r="K12" s="33">
        <v>0</v>
      </c>
      <c r="L12" s="270">
        <v>-520</v>
      </c>
      <c r="M12" s="35">
        <v>39</v>
      </c>
      <c r="N12" s="36">
        <f t="shared" si="0"/>
        <v>11834</v>
      </c>
      <c r="O12" s="83" t="s">
        <v>19</v>
      </c>
      <c r="Q12" s="24"/>
    </row>
    <row r="13" spans="1:23" ht="45" hidden="1" customHeight="1" x14ac:dyDescent="0.2">
      <c r="A13" s="244">
        <v>1.4</v>
      </c>
      <c r="B13" s="245" t="s">
        <v>192</v>
      </c>
      <c r="C13" s="185"/>
      <c r="D13" s="185"/>
      <c r="E13" s="185"/>
      <c r="F13" s="185"/>
      <c r="G13" s="185"/>
      <c r="H13" s="185"/>
      <c r="I13" s="185"/>
      <c r="J13" s="185"/>
      <c r="K13" s="185"/>
      <c r="L13" s="272"/>
      <c r="M13" s="246"/>
      <c r="N13" s="247"/>
      <c r="O13" s="83"/>
      <c r="Q13" s="24"/>
    </row>
    <row r="14" spans="1:23" ht="45" customHeight="1" x14ac:dyDescent="0.2">
      <c r="A14" s="298" t="s">
        <v>239</v>
      </c>
      <c r="B14" s="245" t="s">
        <v>192</v>
      </c>
      <c r="C14" s="185">
        <v>0</v>
      </c>
      <c r="D14" s="185">
        <v>0</v>
      </c>
      <c r="E14" s="185">
        <v>10</v>
      </c>
      <c r="F14" s="185">
        <v>2654</v>
      </c>
      <c r="G14" s="185">
        <v>19</v>
      </c>
      <c r="H14" s="185">
        <v>2654</v>
      </c>
      <c r="I14" s="185"/>
      <c r="J14" s="185"/>
      <c r="K14" s="185"/>
      <c r="L14" s="272">
        <v>0</v>
      </c>
      <c r="M14" s="246">
        <v>19</v>
      </c>
      <c r="N14" s="36">
        <f>H14+J14+L14</f>
        <v>2654</v>
      </c>
      <c r="O14" s="83"/>
      <c r="Q14" s="24"/>
    </row>
    <row r="15" spans="1:23" ht="15" x14ac:dyDescent="0.25">
      <c r="A15" s="42"/>
      <c r="B15" s="49" t="s">
        <v>51</v>
      </c>
      <c r="C15" s="37">
        <f t="shared" ref="C15:H15" si="1">SUM(C10:C14)</f>
        <v>312</v>
      </c>
      <c r="D15" s="37">
        <f t="shared" si="1"/>
        <v>83796</v>
      </c>
      <c r="E15" s="37">
        <f t="shared" si="1"/>
        <v>336</v>
      </c>
      <c r="F15" s="37">
        <f t="shared" si="1"/>
        <v>91800</v>
      </c>
      <c r="G15" s="37">
        <f t="shared" si="1"/>
        <v>345</v>
      </c>
      <c r="H15" s="37">
        <f t="shared" si="1"/>
        <v>97705</v>
      </c>
      <c r="I15" s="37">
        <f t="shared" ref="I15:K15" si="2">SUM(I10:I13)</f>
        <v>0</v>
      </c>
      <c r="J15" s="37">
        <f t="shared" si="2"/>
        <v>0</v>
      </c>
      <c r="K15" s="37">
        <f t="shared" si="2"/>
        <v>0</v>
      </c>
      <c r="L15" s="273">
        <f>SUM(L10:L14)</f>
        <v>-5905</v>
      </c>
      <c r="M15" s="37">
        <f>SUM(M10:M14)</f>
        <v>345</v>
      </c>
      <c r="N15" s="37">
        <f>SUM(N10:N14)</f>
        <v>91800</v>
      </c>
      <c r="O15" s="83" t="s">
        <v>19</v>
      </c>
      <c r="Q15" s="24"/>
    </row>
    <row r="16" spans="1:23" ht="30" hidden="1" x14ac:dyDescent="0.2">
      <c r="A16" s="40" t="s">
        <v>48</v>
      </c>
      <c r="B16" s="47" t="s">
        <v>49</v>
      </c>
      <c r="C16" s="16"/>
      <c r="D16" s="16"/>
      <c r="E16" s="16"/>
      <c r="F16" s="16"/>
      <c r="G16" s="16"/>
      <c r="H16" s="16"/>
      <c r="I16" s="16"/>
      <c r="J16" s="16"/>
      <c r="K16" s="16"/>
      <c r="L16" s="261"/>
      <c r="M16" s="16"/>
      <c r="N16" s="17"/>
      <c r="O16" s="83" t="s">
        <v>19</v>
      </c>
      <c r="Q16" s="24"/>
    </row>
    <row r="17" spans="1:17" ht="57" hidden="1" x14ac:dyDescent="0.2">
      <c r="A17" s="41">
        <v>2.1</v>
      </c>
      <c r="B17" s="243" t="s">
        <v>193</v>
      </c>
      <c r="C17" s="33">
        <v>0</v>
      </c>
      <c r="D17" s="33">
        <v>0</v>
      </c>
      <c r="E17" s="33">
        <v>0</v>
      </c>
      <c r="F17" s="33">
        <v>0</v>
      </c>
      <c r="G17" s="33">
        <v>0</v>
      </c>
      <c r="H17" s="33">
        <v>0</v>
      </c>
      <c r="I17" s="33">
        <v>0</v>
      </c>
      <c r="J17" s="33">
        <v>0</v>
      </c>
      <c r="K17" s="33">
        <v>0</v>
      </c>
      <c r="L17" s="270">
        <v>0</v>
      </c>
      <c r="M17" s="35">
        <f>G17+I17+K17</f>
        <v>0</v>
      </c>
      <c r="N17" s="36">
        <f t="shared" ref="N17" si="3">H17+J17+L17</f>
        <v>0</v>
      </c>
      <c r="O17" s="83" t="s">
        <v>19</v>
      </c>
      <c r="Q17" s="24"/>
    </row>
    <row r="18" spans="1:17" ht="48.75" hidden="1" customHeight="1" x14ac:dyDescent="0.2">
      <c r="A18" s="41">
        <v>2.2000000000000002</v>
      </c>
      <c r="B18" s="243" t="s">
        <v>194</v>
      </c>
      <c r="C18" s="33">
        <v>0</v>
      </c>
      <c r="D18" s="33">
        <v>0</v>
      </c>
      <c r="E18" s="33">
        <v>0</v>
      </c>
      <c r="F18" s="33">
        <v>0</v>
      </c>
      <c r="G18" s="33">
        <v>0</v>
      </c>
      <c r="H18" s="33">
        <v>0</v>
      </c>
      <c r="I18" s="33">
        <v>0</v>
      </c>
      <c r="J18" s="33">
        <v>0</v>
      </c>
      <c r="K18" s="33">
        <v>0</v>
      </c>
      <c r="L18" s="270">
        <v>0</v>
      </c>
      <c r="M18" s="35">
        <f t="shared" ref="M18:M22" si="4">G18+I18+K18</f>
        <v>0</v>
      </c>
      <c r="N18" s="36">
        <f t="shared" ref="N18:N22" si="5">H18+J18+L18</f>
        <v>0</v>
      </c>
      <c r="O18" s="83" t="s">
        <v>19</v>
      </c>
      <c r="Q18" s="24"/>
    </row>
    <row r="19" spans="1:17" ht="42.75" hidden="1" x14ac:dyDescent="0.2">
      <c r="A19" s="41">
        <v>2.2999999999999998</v>
      </c>
      <c r="B19" s="243" t="s">
        <v>195</v>
      </c>
      <c r="C19" s="33">
        <v>0</v>
      </c>
      <c r="D19" s="33">
        <v>0</v>
      </c>
      <c r="E19" s="33">
        <v>0</v>
      </c>
      <c r="F19" s="33">
        <v>0</v>
      </c>
      <c r="G19" s="33">
        <v>0</v>
      </c>
      <c r="H19" s="33">
        <v>0</v>
      </c>
      <c r="I19" s="33">
        <v>0</v>
      </c>
      <c r="J19" s="33">
        <v>0</v>
      </c>
      <c r="K19" s="33">
        <v>0</v>
      </c>
      <c r="L19" s="270">
        <v>0</v>
      </c>
      <c r="M19" s="35">
        <f t="shared" si="4"/>
        <v>0</v>
      </c>
      <c r="N19" s="36">
        <f t="shared" si="5"/>
        <v>0</v>
      </c>
      <c r="O19" s="83" t="s">
        <v>19</v>
      </c>
      <c r="Q19" s="24"/>
    </row>
    <row r="20" spans="1:17" ht="28.5" hidden="1" x14ac:dyDescent="0.2">
      <c r="A20" s="41">
        <v>2.4</v>
      </c>
      <c r="B20" s="243" t="s">
        <v>196</v>
      </c>
      <c r="C20" s="33">
        <v>0</v>
      </c>
      <c r="D20" s="33">
        <v>0</v>
      </c>
      <c r="E20" s="33">
        <v>0</v>
      </c>
      <c r="F20" s="33">
        <v>0</v>
      </c>
      <c r="G20" s="33">
        <v>0</v>
      </c>
      <c r="H20" s="33">
        <v>0</v>
      </c>
      <c r="I20" s="33">
        <v>0</v>
      </c>
      <c r="J20" s="33">
        <v>0</v>
      </c>
      <c r="K20" s="33">
        <v>0</v>
      </c>
      <c r="L20" s="270">
        <v>0</v>
      </c>
      <c r="M20" s="35">
        <f t="shared" si="4"/>
        <v>0</v>
      </c>
      <c r="N20" s="36">
        <f t="shared" si="5"/>
        <v>0</v>
      </c>
      <c r="O20" s="83" t="s">
        <v>19</v>
      </c>
      <c r="Q20" s="24"/>
    </row>
    <row r="21" spans="1:17" ht="28.5" hidden="1" x14ac:dyDescent="0.2">
      <c r="A21" s="41">
        <v>2.5</v>
      </c>
      <c r="B21" s="243" t="s">
        <v>197</v>
      </c>
      <c r="C21" s="33">
        <v>0</v>
      </c>
      <c r="D21" s="33">
        <v>0</v>
      </c>
      <c r="E21" s="33">
        <v>0</v>
      </c>
      <c r="F21" s="33">
        <v>0</v>
      </c>
      <c r="G21" s="33">
        <v>0</v>
      </c>
      <c r="H21" s="33">
        <v>0</v>
      </c>
      <c r="I21" s="33">
        <v>0</v>
      </c>
      <c r="J21" s="33">
        <v>0</v>
      </c>
      <c r="K21" s="33">
        <v>0</v>
      </c>
      <c r="L21" s="270">
        <v>0</v>
      </c>
      <c r="M21" s="35">
        <f t="shared" si="4"/>
        <v>0</v>
      </c>
      <c r="N21" s="36">
        <f t="shared" si="5"/>
        <v>0</v>
      </c>
      <c r="O21" s="83" t="s">
        <v>19</v>
      </c>
    </row>
    <row r="22" spans="1:17" ht="28.5" hidden="1" x14ac:dyDescent="0.2">
      <c r="A22" s="41">
        <v>2.6</v>
      </c>
      <c r="B22" s="243" t="s">
        <v>198</v>
      </c>
      <c r="C22" s="33">
        <v>0</v>
      </c>
      <c r="D22" s="33">
        <v>0</v>
      </c>
      <c r="E22" s="33">
        <v>0</v>
      </c>
      <c r="F22" s="33">
        <v>0</v>
      </c>
      <c r="G22" s="33">
        <v>0</v>
      </c>
      <c r="H22" s="33">
        <v>0</v>
      </c>
      <c r="I22" s="33">
        <v>0</v>
      </c>
      <c r="J22" s="33">
        <v>0</v>
      </c>
      <c r="K22" s="33">
        <v>0</v>
      </c>
      <c r="L22" s="270">
        <v>0</v>
      </c>
      <c r="M22" s="35">
        <f t="shared" si="4"/>
        <v>0</v>
      </c>
      <c r="N22" s="36">
        <f t="shared" si="5"/>
        <v>0</v>
      </c>
      <c r="O22" s="83" t="s">
        <v>19</v>
      </c>
    </row>
    <row r="23" spans="1:17" ht="15" hidden="1" x14ac:dyDescent="0.25">
      <c r="A23" s="42"/>
      <c r="B23" s="49" t="s">
        <v>50</v>
      </c>
      <c r="C23" s="37">
        <f>SUM(C17:C22)</f>
        <v>0</v>
      </c>
      <c r="D23" s="37">
        <f t="shared" ref="D23:M23" si="6">SUM(D17:D22)</f>
        <v>0</v>
      </c>
      <c r="E23" s="37">
        <f t="shared" si="6"/>
        <v>0</v>
      </c>
      <c r="F23" s="37">
        <f t="shared" si="6"/>
        <v>0</v>
      </c>
      <c r="G23" s="37">
        <f t="shared" si="6"/>
        <v>0</v>
      </c>
      <c r="H23" s="37">
        <f t="shared" si="6"/>
        <v>0</v>
      </c>
      <c r="I23" s="37">
        <f t="shared" si="6"/>
        <v>0</v>
      </c>
      <c r="J23" s="37">
        <f t="shared" si="6"/>
        <v>0</v>
      </c>
      <c r="K23" s="37">
        <f t="shared" si="6"/>
        <v>0</v>
      </c>
      <c r="L23" s="273">
        <f t="shared" si="6"/>
        <v>0</v>
      </c>
      <c r="M23" s="37">
        <f t="shared" si="6"/>
        <v>0</v>
      </c>
      <c r="N23" s="38">
        <f>SUM(N17:N22)</f>
        <v>0</v>
      </c>
      <c r="O23" s="83" t="s">
        <v>19</v>
      </c>
      <c r="Q23" s="24"/>
    </row>
    <row r="24" spans="1:17" ht="45" hidden="1" x14ac:dyDescent="0.2">
      <c r="A24" s="40" t="s">
        <v>52</v>
      </c>
      <c r="B24" s="47" t="s">
        <v>53</v>
      </c>
      <c r="C24" s="16"/>
      <c r="D24" s="16"/>
      <c r="E24" s="16"/>
      <c r="F24" s="16"/>
      <c r="G24" s="16"/>
      <c r="H24" s="16"/>
      <c r="I24" s="16"/>
      <c r="J24" s="16"/>
      <c r="K24" s="16"/>
      <c r="L24" s="261"/>
      <c r="M24" s="16"/>
      <c r="N24" s="17"/>
      <c r="O24" s="83" t="s">
        <v>19</v>
      </c>
      <c r="Q24" s="24"/>
    </row>
    <row r="25" spans="1:17" ht="57" hidden="1" x14ac:dyDescent="0.2">
      <c r="A25" s="41">
        <v>3.1</v>
      </c>
      <c r="B25" s="243" t="s">
        <v>199</v>
      </c>
      <c r="C25" s="33">
        <v>0</v>
      </c>
      <c r="D25" s="33">
        <v>0</v>
      </c>
      <c r="E25" s="33">
        <v>0</v>
      </c>
      <c r="F25" s="33">
        <v>0</v>
      </c>
      <c r="G25" s="33">
        <v>0</v>
      </c>
      <c r="H25" s="33">
        <v>0</v>
      </c>
      <c r="I25" s="33">
        <v>0</v>
      </c>
      <c r="J25" s="33">
        <v>0</v>
      </c>
      <c r="K25" s="33">
        <v>0</v>
      </c>
      <c r="L25" s="270">
        <v>0</v>
      </c>
      <c r="M25" s="35">
        <f t="shared" ref="M25:M28" si="7">G25+I25+K25</f>
        <v>0</v>
      </c>
      <c r="N25" s="36">
        <f t="shared" ref="N25:N28" si="8">H25+J25+L25</f>
        <v>0</v>
      </c>
      <c r="O25" s="83" t="s">
        <v>19</v>
      </c>
      <c r="Q25" s="24"/>
    </row>
    <row r="26" spans="1:17" ht="42.75" hidden="1" x14ac:dyDescent="0.2">
      <c r="A26" s="41">
        <v>3.2</v>
      </c>
      <c r="B26" s="243" t="s">
        <v>200</v>
      </c>
      <c r="C26" s="33">
        <v>0</v>
      </c>
      <c r="D26" s="33">
        <v>0</v>
      </c>
      <c r="E26" s="33">
        <v>0</v>
      </c>
      <c r="F26" s="33">
        <v>0</v>
      </c>
      <c r="G26" s="33">
        <v>0</v>
      </c>
      <c r="H26" s="33">
        <v>0</v>
      </c>
      <c r="I26" s="33">
        <v>0</v>
      </c>
      <c r="J26" s="33">
        <v>0</v>
      </c>
      <c r="K26" s="33">
        <v>0</v>
      </c>
      <c r="L26" s="270">
        <v>0</v>
      </c>
      <c r="M26" s="35">
        <f t="shared" si="7"/>
        <v>0</v>
      </c>
      <c r="N26" s="36">
        <f t="shared" si="8"/>
        <v>0</v>
      </c>
      <c r="O26" s="83" t="s">
        <v>19</v>
      </c>
      <c r="Q26" s="24"/>
    </row>
    <row r="27" spans="1:17" ht="42.75" hidden="1" x14ac:dyDescent="0.2">
      <c r="A27" s="41">
        <v>3.3</v>
      </c>
      <c r="B27" s="243" t="s">
        <v>201</v>
      </c>
      <c r="C27" s="33">
        <v>0</v>
      </c>
      <c r="D27" s="33">
        <v>0</v>
      </c>
      <c r="E27" s="33">
        <v>0</v>
      </c>
      <c r="F27" s="33">
        <v>0</v>
      </c>
      <c r="G27" s="33">
        <v>0</v>
      </c>
      <c r="H27" s="33">
        <v>0</v>
      </c>
      <c r="I27" s="33">
        <v>0</v>
      </c>
      <c r="J27" s="33">
        <v>0</v>
      </c>
      <c r="K27" s="33">
        <v>0</v>
      </c>
      <c r="L27" s="270">
        <v>0</v>
      </c>
      <c r="M27" s="35">
        <f t="shared" si="7"/>
        <v>0</v>
      </c>
      <c r="N27" s="36">
        <f t="shared" si="8"/>
        <v>0</v>
      </c>
      <c r="O27" s="83" t="s">
        <v>19</v>
      </c>
      <c r="Q27" s="24"/>
    </row>
    <row r="28" spans="1:17" ht="57" hidden="1" x14ac:dyDescent="0.2">
      <c r="A28" s="41">
        <v>3.4</v>
      </c>
      <c r="B28" s="243" t="s">
        <v>202</v>
      </c>
      <c r="C28" s="33">
        <v>0</v>
      </c>
      <c r="D28" s="33">
        <v>0</v>
      </c>
      <c r="E28" s="33">
        <v>0</v>
      </c>
      <c r="F28" s="33">
        <v>0</v>
      </c>
      <c r="G28" s="33">
        <v>0</v>
      </c>
      <c r="H28" s="33">
        <v>0</v>
      </c>
      <c r="I28" s="33">
        <v>0</v>
      </c>
      <c r="J28" s="33">
        <v>0</v>
      </c>
      <c r="K28" s="33">
        <v>0</v>
      </c>
      <c r="L28" s="270">
        <v>0</v>
      </c>
      <c r="M28" s="35">
        <f t="shared" si="7"/>
        <v>0</v>
      </c>
      <c r="N28" s="36">
        <f t="shared" si="8"/>
        <v>0</v>
      </c>
      <c r="O28" s="83" t="s">
        <v>19</v>
      </c>
      <c r="Q28" s="24"/>
    </row>
    <row r="29" spans="1:17" ht="28.5" hidden="1" x14ac:dyDescent="0.2">
      <c r="A29" s="244">
        <v>3.5</v>
      </c>
      <c r="B29" s="245" t="s">
        <v>203</v>
      </c>
      <c r="C29" s="185"/>
      <c r="D29" s="185"/>
      <c r="E29" s="185"/>
      <c r="F29" s="185"/>
      <c r="G29" s="185"/>
      <c r="H29" s="185"/>
      <c r="I29" s="185"/>
      <c r="J29" s="185"/>
      <c r="K29" s="185"/>
      <c r="L29" s="272"/>
      <c r="M29" s="246"/>
      <c r="N29" s="247"/>
      <c r="O29" s="83"/>
      <c r="Q29" s="24"/>
    </row>
    <row r="30" spans="1:17" ht="57" hidden="1" x14ac:dyDescent="0.2">
      <c r="A30" s="244">
        <v>3.6</v>
      </c>
      <c r="B30" s="245" t="s">
        <v>204</v>
      </c>
      <c r="C30" s="185"/>
      <c r="D30" s="185"/>
      <c r="E30" s="185"/>
      <c r="F30" s="185"/>
      <c r="G30" s="185"/>
      <c r="H30" s="185"/>
      <c r="I30" s="185"/>
      <c r="J30" s="185"/>
      <c r="K30" s="185"/>
      <c r="L30" s="272"/>
      <c r="M30" s="246"/>
      <c r="N30" s="247"/>
      <c r="O30" s="83"/>
      <c r="Q30" s="24"/>
    </row>
    <row r="31" spans="1:17" ht="28.5" hidden="1" x14ac:dyDescent="0.2">
      <c r="A31" s="244">
        <v>3.7</v>
      </c>
      <c r="B31" s="249" t="s">
        <v>205</v>
      </c>
      <c r="C31" s="185"/>
      <c r="D31" s="185"/>
      <c r="E31" s="185"/>
      <c r="F31" s="185"/>
      <c r="G31" s="185"/>
      <c r="H31" s="185"/>
      <c r="I31" s="185"/>
      <c r="J31" s="185"/>
      <c r="K31" s="185"/>
      <c r="L31" s="272"/>
      <c r="M31" s="246"/>
      <c r="N31" s="248"/>
      <c r="O31" s="83"/>
      <c r="Q31" s="24"/>
    </row>
    <row r="32" spans="1:17" ht="71.25" hidden="1" x14ac:dyDescent="0.2">
      <c r="A32" s="244">
        <v>3.8</v>
      </c>
      <c r="B32" s="245" t="s">
        <v>206</v>
      </c>
      <c r="C32" s="185"/>
      <c r="D32" s="185"/>
      <c r="E32" s="185"/>
      <c r="F32" s="185"/>
      <c r="G32" s="185"/>
      <c r="H32" s="185"/>
      <c r="I32" s="185"/>
      <c r="J32" s="185"/>
      <c r="K32" s="185"/>
      <c r="L32" s="272"/>
      <c r="M32" s="246"/>
      <c r="N32" s="248"/>
      <c r="O32" s="83"/>
      <c r="Q32" s="24"/>
    </row>
    <row r="33" spans="1:17" ht="15" hidden="1" x14ac:dyDescent="0.25">
      <c r="A33" s="42"/>
      <c r="B33" s="39" t="s">
        <v>54</v>
      </c>
      <c r="C33" s="37">
        <f>SUM(C25:C32)</f>
        <v>0</v>
      </c>
      <c r="D33" s="37">
        <f t="shared" ref="D33:N33" si="9">SUM(D25:D32)</f>
        <v>0</v>
      </c>
      <c r="E33" s="37">
        <f t="shared" si="9"/>
        <v>0</v>
      </c>
      <c r="F33" s="37">
        <f t="shared" si="9"/>
        <v>0</v>
      </c>
      <c r="G33" s="37">
        <f t="shared" si="9"/>
        <v>0</v>
      </c>
      <c r="H33" s="37">
        <f t="shared" si="9"/>
        <v>0</v>
      </c>
      <c r="I33" s="37">
        <f t="shared" si="9"/>
        <v>0</v>
      </c>
      <c r="J33" s="37">
        <f t="shared" si="9"/>
        <v>0</v>
      </c>
      <c r="K33" s="37">
        <f t="shared" si="9"/>
        <v>0</v>
      </c>
      <c r="L33" s="273">
        <f t="shared" si="9"/>
        <v>0</v>
      </c>
      <c r="M33" s="37">
        <f t="shared" si="9"/>
        <v>0</v>
      </c>
      <c r="N33" s="37">
        <f t="shared" si="9"/>
        <v>0</v>
      </c>
      <c r="O33" s="83" t="s">
        <v>19</v>
      </c>
      <c r="Q33" s="24"/>
    </row>
    <row r="34" spans="1:17" ht="15.75" thickBot="1" x14ac:dyDescent="0.3">
      <c r="A34" s="43"/>
      <c r="B34" s="44" t="s">
        <v>55</v>
      </c>
      <c r="C34" s="45">
        <f>C33+C23+C15</f>
        <v>312</v>
      </c>
      <c r="D34" s="45">
        <f t="shared" ref="D34:N34" si="10">D33+D23+D15</f>
        <v>83796</v>
      </c>
      <c r="E34" s="45">
        <f t="shared" si="10"/>
        <v>336</v>
      </c>
      <c r="F34" s="45">
        <f t="shared" si="10"/>
        <v>91800</v>
      </c>
      <c r="G34" s="45">
        <f t="shared" si="10"/>
        <v>345</v>
      </c>
      <c r="H34" s="45">
        <f t="shared" si="10"/>
        <v>97705</v>
      </c>
      <c r="I34" s="45">
        <f t="shared" si="10"/>
        <v>0</v>
      </c>
      <c r="J34" s="45">
        <f t="shared" si="10"/>
        <v>0</v>
      </c>
      <c r="K34" s="45">
        <f t="shared" si="10"/>
        <v>0</v>
      </c>
      <c r="L34" s="269">
        <f t="shared" si="10"/>
        <v>-5905</v>
      </c>
      <c r="M34" s="45">
        <f t="shared" si="10"/>
        <v>345</v>
      </c>
      <c r="N34" s="193">
        <f t="shared" si="10"/>
        <v>91800</v>
      </c>
      <c r="O34" s="83" t="s">
        <v>19</v>
      </c>
      <c r="Q34" s="5"/>
    </row>
    <row r="35" spans="1:17" x14ac:dyDescent="0.2">
      <c r="O35" s="83" t="s">
        <v>19</v>
      </c>
    </row>
    <row r="36" spans="1:17" ht="15" x14ac:dyDescent="0.2">
      <c r="A36" s="346" t="s">
        <v>147</v>
      </c>
      <c r="B36" s="346"/>
      <c r="C36" s="346"/>
      <c r="D36" s="346"/>
      <c r="E36" s="346"/>
      <c r="F36" s="346"/>
      <c r="G36" s="346"/>
      <c r="H36" s="346"/>
      <c r="I36" s="346"/>
      <c r="J36" s="346"/>
      <c r="K36" s="346"/>
      <c r="L36" s="346"/>
      <c r="M36" s="346"/>
      <c r="N36" s="346"/>
      <c r="O36" s="83" t="s">
        <v>20</v>
      </c>
    </row>
    <row r="38" spans="1:17" x14ac:dyDescent="0.2">
      <c r="A38" s="279"/>
      <c r="B38" s="278"/>
    </row>
    <row r="39" spans="1:17" x14ac:dyDescent="0.2">
      <c r="H39" s="211"/>
      <c r="L39" s="211"/>
    </row>
    <row r="41" spans="1:17" x14ac:dyDescent="0.2">
      <c r="F41" s="275"/>
      <c r="H41" s="296"/>
      <c r="L41" s="275"/>
    </row>
    <row r="42" spans="1:17" x14ac:dyDescent="0.2">
      <c r="F42" s="297"/>
      <c r="H42" s="296"/>
      <c r="L42" s="275"/>
    </row>
    <row r="43" spans="1:17" x14ac:dyDescent="0.2">
      <c r="F43" s="297"/>
      <c r="H43" s="296"/>
      <c r="L43" s="275"/>
    </row>
    <row r="44" spans="1:17" x14ac:dyDescent="0.2">
      <c r="F44" s="297"/>
      <c r="H44" s="296"/>
      <c r="L44" s="275"/>
    </row>
    <row r="45" spans="1:17" x14ac:dyDescent="0.2">
      <c r="F45" s="297"/>
      <c r="H45" s="296"/>
      <c r="I45" s="211"/>
      <c r="J45" s="211"/>
      <c r="L45" s="275"/>
    </row>
    <row r="46" spans="1:17" x14ac:dyDescent="0.2">
      <c r="H46" s="296"/>
    </row>
    <row r="47" spans="1:17" x14ac:dyDescent="0.2">
      <c r="H47" s="296"/>
    </row>
    <row r="48" spans="1:17" x14ac:dyDescent="0.2">
      <c r="H48" s="296"/>
    </row>
    <row r="49" spans="6:8" x14ac:dyDescent="0.2">
      <c r="H49" s="296"/>
    </row>
    <row r="50" spans="6:8" x14ac:dyDescent="0.2">
      <c r="H50" s="296"/>
    </row>
    <row r="51" spans="6:8" x14ac:dyDescent="0.2">
      <c r="H51" s="296"/>
    </row>
    <row r="52" spans="6:8" x14ac:dyDescent="0.2">
      <c r="H52" s="296"/>
    </row>
    <row r="53" spans="6:8" x14ac:dyDescent="0.2">
      <c r="F53" s="271"/>
      <c r="H53" s="296"/>
    </row>
    <row r="54" spans="6:8" x14ac:dyDescent="0.2">
      <c r="F54" s="271"/>
      <c r="H54" s="296"/>
    </row>
    <row r="55" spans="6:8" x14ac:dyDescent="0.2">
      <c r="F55" s="271"/>
      <c r="H55" s="296"/>
    </row>
    <row r="56" spans="6:8" x14ac:dyDescent="0.2">
      <c r="F56" s="271"/>
      <c r="H56" s="296"/>
    </row>
  </sheetData>
  <mergeCells count="14">
    <mergeCell ref="A36:N36"/>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Normal="100" zoomScaleSheetLayoutView="100" workbookViewId="0">
      <pane xSplit="4" ySplit="6" topLeftCell="E25" activePane="bottomRight" state="frozen"/>
      <selection pane="topRight" activeCell="E1" sqref="E1"/>
      <selection pane="bottomLeft" activeCell="A7" sqref="A7"/>
      <selection pane="bottomRight" activeCell="C48" sqref="C48"/>
    </sheetView>
  </sheetViews>
  <sheetFormatPr defaultRowHeight="14.25" x14ac:dyDescent="0.2"/>
  <cols>
    <col min="1" max="1" width="3.7109375" style="211" customWidth="1"/>
    <col min="2" max="2" width="71.140625" style="211" customWidth="1"/>
    <col min="3" max="4" width="14.7109375" style="211" customWidth="1"/>
    <col min="5" max="6" width="8.7109375" style="211" customWidth="1"/>
    <col min="7" max="7" width="12.7109375" style="211" customWidth="1"/>
    <col min="8" max="8" width="14" style="58" bestFit="1" customWidth="1"/>
    <col min="9" max="9" width="4.5703125" style="211" customWidth="1"/>
    <col min="10" max="10" width="122.85546875" style="229" customWidth="1"/>
    <col min="11" max="12" width="8.28515625" style="211" customWidth="1"/>
    <col min="13" max="13" width="12.7109375" style="211" customWidth="1"/>
    <col min="14" max="15" width="8.28515625" style="211" customWidth="1"/>
    <col min="16" max="16" width="12.7109375" style="211" customWidth="1"/>
    <col min="17" max="16384" width="9.140625" style="211"/>
  </cols>
  <sheetData>
    <row r="1" spans="1:16" ht="18" x14ac:dyDescent="0.25">
      <c r="A1" s="353" t="s">
        <v>148</v>
      </c>
      <c r="B1" s="353"/>
      <c r="C1" s="353"/>
      <c r="D1" s="353"/>
      <c r="E1" s="353"/>
      <c r="F1" s="353"/>
      <c r="G1" s="353"/>
      <c r="H1" s="52" t="s">
        <v>19</v>
      </c>
      <c r="I1" s="6"/>
      <c r="J1" s="146"/>
      <c r="K1" s="6"/>
      <c r="L1" s="6"/>
      <c r="M1" s="6"/>
      <c r="N1" s="6"/>
      <c r="O1" s="6"/>
      <c r="P1" s="6"/>
    </row>
    <row r="2" spans="1:16" ht="15" x14ac:dyDescent="0.2">
      <c r="A2" s="354" t="s">
        <v>225</v>
      </c>
      <c r="B2" s="354"/>
      <c r="C2" s="354"/>
      <c r="D2" s="354"/>
      <c r="E2" s="354"/>
      <c r="F2" s="354"/>
      <c r="G2" s="354"/>
      <c r="H2" s="52" t="s">
        <v>19</v>
      </c>
      <c r="I2" s="7"/>
      <c r="J2" s="147"/>
      <c r="K2" s="7"/>
      <c r="L2" s="7"/>
      <c r="M2" s="7"/>
      <c r="N2" s="7"/>
      <c r="O2" s="7"/>
      <c r="P2" s="7"/>
    </row>
    <row r="3" spans="1:16" x14ac:dyDescent="0.2">
      <c r="A3" s="355" t="s">
        <v>1</v>
      </c>
      <c r="B3" s="355"/>
      <c r="C3" s="355"/>
      <c r="D3" s="355"/>
      <c r="E3" s="355"/>
      <c r="F3" s="355"/>
      <c r="G3" s="355"/>
      <c r="H3" s="52" t="s">
        <v>19</v>
      </c>
      <c r="I3" s="231"/>
      <c r="J3" s="147"/>
      <c r="K3" s="231"/>
      <c r="L3" s="231"/>
      <c r="M3" s="231"/>
      <c r="N3" s="231"/>
      <c r="O3" s="231"/>
      <c r="P3" s="231"/>
    </row>
    <row r="4" spans="1:16" x14ac:dyDescent="0.2">
      <c r="A4" s="356" t="s">
        <v>2</v>
      </c>
      <c r="B4" s="356"/>
      <c r="C4" s="356"/>
      <c r="D4" s="356"/>
      <c r="E4" s="356"/>
      <c r="F4" s="356"/>
      <c r="G4" s="356"/>
      <c r="H4" s="52" t="s">
        <v>19</v>
      </c>
      <c r="I4" s="230"/>
      <c r="J4" s="147"/>
      <c r="K4" s="230"/>
      <c r="L4" s="230"/>
      <c r="M4" s="230"/>
      <c r="N4" s="230"/>
      <c r="O4" s="230"/>
      <c r="P4" s="230"/>
    </row>
    <row r="5" spans="1:16" ht="15" thickBot="1" x14ac:dyDescent="0.25">
      <c r="A5" s="361"/>
      <c r="B5" s="361"/>
      <c r="C5" s="361"/>
      <c r="D5" s="361"/>
      <c r="E5" s="362"/>
      <c r="F5" s="362"/>
      <c r="G5" s="362"/>
      <c r="H5" s="52" t="s">
        <v>19</v>
      </c>
      <c r="I5" s="230"/>
      <c r="J5" s="157"/>
      <c r="K5" s="230"/>
      <c r="L5" s="230"/>
      <c r="M5" s="230"/>
      <c r="N5" s="230"/>
      <c r="O5" s="230"/>
      <c r="P5" s="230"/>
    </row>
    <row r="6" spans="1:16" s="53" customFormat="1" ht="29.25" customHeight="1" thickBot="1" x14ac:dyDescent="0.25">
      <c r="A6" s="51"/>
      <c r="B6" s="51"/>
      <c r="C6" s="51"/>
      <c r="D6" s="51"/>
      <c r="E6" s="73" t="s">
        <v>3</v>
      </c>
      <c r="F6" s="60" t="s">
        <v>139</v>
      </c>
      <c r="G6" s="59" t="s">
        <v>4</v>
      </c>
      <c r="H6" s="52" t="s">
        <v>19</v>
      </c>
      <c r="J6" s="81"/>
    </row>
    <row r="7" spans="1:16" s="53" customFormat="1" ht="12.75" hidden="1" x14ac:dyDescent="0.2">
      <c r="A7" s="54"/>
      <c r="B7" s="360" t="s">
        <v>5</v>
      </c>
      <c r="C7" s="360"/>
      <c r="D7" s="360"/>
      <c r="E7" s="61"/>
      <c r="F7" s="61"/>
      <c r="G7" s="74"/>
      <c r="H7" s="52" t="s">
        <v>19</v>
      </c>
      <c r="J7" s="229"/>
    </row>
    <row r="8" spans="1:16" s="53" customFormat="1" ht="12.75" hidden="1" x14ac:dyDescent="0.2">
      <c r="A8" s="55">
        <v>1</v>
      </c>
      <c r="B8" s="363" t="s">
        <v>58</v>
      </c>
      <c r="C8" s="363"/>
      <c r="D8" s="364"/>
      <c r="E8" s="62">
        <v>0</v>
      </c>
      <c r="F8" s="62">
        <v>0</v>
      </c>
      <c r="G8" s="75">
        <v>0</v>
      </c>
      <c r="H8" s="52" t="s">
        <v>19</v>
      </c>
      <c r="J8" s="229"/>
    </row>
    <row r="9" spans="1:16" s="53" customFormat="1" ht="12.75" hidden="1" x14ac:dyDescent="0.2">
      <c r="A9" s="55"/>
      <c r="B9" s="365"/>
      <c r="C9" s="365"/>
      <c r="D9" s="366"/>
      <c r="E9" s="62"/>
      <c r="F9" s="62"/>
      <c r="G9" s="75"/>
      <c r="H9" s="52"/>
      <c r="J9" s="229"/>
    </row>
    <row r="10" spans="1:16" s="53" customFormat="1" ht="12.75" hidden="1" x14ac:dyDescent="0.2">
      <c r="A10" s="55">
        <v>2</v>
      </c>
      <c r="B10" s="374"/>
      <c r="C10" s="374"/>
      <c r="D10" s="374"/>
      <c r="E10" s="62">
        <v>0</v>
      </c>
      <c r="F10" s="62">
        <v>0</v>
      </c>
      <c r="G10" s="75">
        <v>0</v>
      </c>
      <c r="H10" s="52" t="s">
        <v>19</v>
      </c>
      <c r="J10" s="229"/>
    </row>
    <row r="11" spans="1:16" s="53" customFormat="1" ht="12.75" hidden="1" x14ac:dyDescent="0.2">
      <c r="A11" s="56"/>
      <c r="B11" s="358" t="s">
        <v>56</v>
      </c>
      <c r="C11" s="358"/>
      <c r="D11" s="358"/>
      <c r="E11" s="63">
        <f>SUM(E8:E10)</f>
        <v>0</v>
      </c>
      <c r="F11" s="63">
        <f>SUM(F8:F10)</f>
        <v>0</v>
      </c>
      <c r="G11" s="76">
        <f>SUM(G8:G10)</f>
        <v>0</v>
      </c>
      <c r="H11" s="52" t="s">
        <v>19</v>
      </c>
      <c r="J11" s="81"/>
    </row>
    <row r="12" spans="1:16" s="53" customFormat="1" ht="12.75" hidden="1" x14ac:dyDescent="0.2">
      <c r="A12" s="57"/>
      <c r="B12" s="373" t="s">
        <v>57</v>
      </c>
      <c r="C12" s="373"/>
      <c r="D12" s="373"/>
      <c r="E12" s="62">
        <v>0</v>
      </c>
      <c r="F12" s="62">
        <v>0</v>
      </c>
      <c r="G12" s="75">
        <v>0</v>
      </c>
      <c r="H12" s="52" t="s">
        <v>19</v>
      </c>
      <c r="J12" s="229"/>
    </row>
    <row r="13" spans="1:16" s="53" customFormat="1" ht="26.25" hidden="1" customHeight="1" x14ac:dyDescent="0.2">
      <c r="A13" s="55">
        <v>1</v>
      </c>
      <c r="B13" s="375" t="s">
        <v>59</v>
      </c>
      <c r="C13" s="375"/>
      <c r="D13" s="375"/>
      <c r="E13" s="62">
        <v>0</v>
      </c>
      <c r="F13" s="62">
        <v>0</v>
      </c>
      <c r="G13" s="75">
        <v>0</v>
      </c>
      <c r="H13" s="52" t="s">
        <v>19</v>
      </c>
      <c r="J13" s="229"/>
    </row>
    <row r="14" spans="1:16" s="53" customFormat="1" ht="12.75" hidden="1" x14ac:dyDescent="0.2">
      <c r="A14" s="55">
        <v>2</v>
      </c>
      <c r="B14" s="376"/>
      <c r="C14" s="376"/>
      <c r="D14" s="376"/>
      <c r="E14" s="62">
        <v>0</v>
      </c>
      <c r="F14" s="62">
        <v>0</v>
      </c>
      <c r="G14" s="75">
        <v>0</v>
      </c>
      <c r="H14" s="52" t="s">
        <v>19</v>
      </c>
      <c r="J14" s="229"/>
    </row>
    <row r="15" spans="1:16" s="53" customFormat="1" ht="12.75" hidden="1" x14ac:dyDescent="0.2">
      <c r="A15" s="56"/>
      <c r="B15" s="358" t="s">
        <v>60</v>
      </c>
      <c r="C15" s="358"/>
      <c r="D15" s="359"/>
      <c r="E15" s="63">
        <f>SUM(E13:E14)</f>
        <v>0</v>
      </c>
      <c r="F15" s="63">
        <f>SUM(F13:F14)</f>
        <v>0</v>
      </c>
      <c r="G15" s="76">
        <f>SUM(G13:G14)</f>
        <v>0</v>
      </c>
      <c r="H15" s="52" t="s">
        <v>19</v>
      </c>
      <c r="J15" s="81"/>
    </row>
    <row r="16" spans="1:16" s="53" customFormat="1" ht="12.75" x14ac:dyDescent="0.2">
      <c r="A16" s="65"/>
      <c r="B16" s="357" t="s">
        <v>7</v>
      </c>
      <c r="C16" s="357"/>
      <c r="D16" s="357"/>
      <c r="E16" s="64"/>
      <c r="F16" s="64"/>
      <c r="G16" s="77"/>
      <c r="H16" s="52" t="s">
        <v>19</v>
      </c>
      <c r="J16" s="229"/>
    </row>
    <row r="17" spans="1:10" s="53" customFormat="1" ht="12.75" x14ac:dyDescent="0.2">
      <c r="A17" s="212">
        <v>1</v>
      </c>
      <c r="B17" s="363" t="s">
        <v>230</v>
      </c>
      <c r="C17" s="381"/>
      <c r="D17" s="382"/>
      <c r="E17" s="213"/>
      <c r="F17" s="213"/>
      <c r="G17" s="214"/>
      <c r="H17" s="52" t="s">
        <v>19</v>
      </c>
      <c r="J17" s="229"/>
    </row>
    <row r="18" spans="1:10" s="53" customFormat="1" ht="25.5" customHeight="1" x14ac:dyDescent="0.2">
      <c r="A18" s="212"/>
      <c r="B18" s="365"/>
      <c r="C18" s="365"/>
      <c r="D18" s="366"/>
      <c r="E18" s="213"/>
      <c r="F18" s="213"/>
      <c r="G18" s="214">
        <v>395</v>
      </c>
      <c r="H18" s="52" t="s">
        <v>19</v>
      </c>
      <c r="J18" s="229"/>
    </row>
    <row r="19" spans="1:10" s="53" customFormat="1" ht="12.75" x14ac:dyDescent="0.2">
      <c r="A19" s="212">
        <v>1</v>
      </c>
      <c r="B19" s="363" t="s">
        <v>238</v>
      </c>
      <c r="C19" s="383"/>
      <c r="D19" s="384"/>
      <c r="E19" s="213"/>
      <c r="F19" s="213"/>
      <c r="G19" s="214"/>
      <c r="H19" s="52" t="s">
        <v>19</v>
      </c>
      <c r="J19" s="229"/>
    </row>
    <row r="20" spans="1:10" s="53" customFormat="1" ht="37.5" customHeight="1" x14ac:dyDescent="0.2">
      <c r="A20" s="212"/>
      <c r="B20" s="385"/>
      <c r="C20" s="385"/>
      <c r="D20" s="386"/>
      <c r="E20" s="213"/>
      <c r="F20" s="213"/>
      <c r="G20" s="214">
        <v>118</v>
      </c>
      <c r="H20" s="52" t="s">
        <v>19</v>
      </c>
      <c r="J20" s="229"/>
    </row>
    <row r="21" spans="1:10" s="53" customFormat="1" ht="12.75" x14ac:dyDescent="0.2">
      <c r="A21" s="212">
        <v>2</v>
      </c>
      <c r="B21" s="285" t="s">
        <v>237</v>
      </c>
      <c r="C21" s="280"/>
      <c r="D21" s="281"/>
      <c r="E21" s="213"/>
      <c r="F21" s="213">
        <v>9</v>
      </c>
      <c r="G21" s="214">
        <v>0</v>
      </c>
      <c r="H21" s="52"/>
      <c r="J21" s="229"/>
    </row>
    <row r="22" spans="1:10" s="53" customFormat="1" ht="52.5" customHeight="1" x14ac:dyDescent="0.2">
      <c r="A22" s="212">
        <v>3</v>
      </c>
      <c r="B22" s="374" t="s">
        <v>241</v>
      </c>
      <c r="C22" s="374"/>
      <c r="D22" s="394"/>
      <c r="E22" s="213"/>
      <c r="F22" s="213"/>
      <c r="G22" s="214">
        <v>474</v>
      </c>
      <c r="H22" s="52" t="s">
        <v>19</v>
      </c>
      <c r="J22" s="229"/>
    </row>
    <row r="23" spans="1:10" s="53" customFormat="1" ht="12.75" hidden="1" x14ac:dyDescent="0.2">
      <c r="A23" s="68">
        <v>3</v>
      </c>
      <c r="B23" s="377" t="s">
        <v>234</v>
      </c>
      <c r="C23" s="378"/>
      <c r="D23" s="379"/>
      <c r="E23" s="276"/>
      <c r="F23" s="276"/>
      <c r="G23" s="277"/>
      <c r="H23" s="52" t="s">
        <v>19</v>
      </c>
      <c r="J23" s="229"/>
    </row>
    <row r="24" spans="1:10" s="53" customFormat="1" ht="35.1" hidden="1" customHeight="1" x14ac:dyDescent="0.2">
      <c r="A24" s="67"/>
      <c r="B24" s="378"/>
      <c r="C24" s="378"/>
      <c r="D24" s="379"/>
      <c r="E24" s="276">
        <v>0</v>
      </c>
      <c r="F24" s="276">
        <v>0</v>
      </c>
      <c r="G24" s="277">
        <v>0</v>
      </c>
      <c r="H24" s="52" t="s">
        <v>19</v>
      </c>
      <c r="J24" s="229"/>
    </row>
    <row r="25" spans="1:10" s="53" customFormat="1" ht="36.75" customHeight="1" x14ac:dyDescent="0.2">
      <c r="A25" s="55">
        <v>4</v>
      </c>
      <c r="B25" s="374" t="s">
        <v>231</v>
      </c>
      <c r="C25" s="370"/>
      <c r="D25" s="371"/>
      <c r="E25" s="66"/>
      <c r="F25" s="66"/>
      <c r="G25" s="75">
        <v>1</v>
      </c>
      <c r="H25" s="52" t="s">
        <v>19</v>
      </c>
      <c r="J25" s="229"/>
    </row>
    <row r="26" spans="1:10" s="53" customFormat="1" ht="38.25" customHeight="1" x14ac:dyDescent="0.2">
      <c r="A26" s="55">
        <v>5</v>
      </c>
      <c r="B26" s="375" t="s">
        <v>232</v>
      </c>
      <c r="C26" s="369"/>
      <c r="D26" s="380"/>
      <c r="E26" s="66"/>
      <c r="F26" s="66"/>
      <c r="G26" s="75">
        <v>79</v>
      </c>
      <c r="H26" s="52" t="s">
        <v>19</v>
      </c>
      <c r="J26" s="229"/>
    </row>
    <row r="27" spans="1:10" s="53" customFormat="1" ht="60.75" customHeight="1" x14ac:dyDescent="0.2">
      <c r="A27" s="55">
        <v>6</v>
      </c>
      <c r="B27" s="375" t="s">
        <v>233</v>
      </c>
      <c r="C27" s="369"/>
      <c r="D27" s="380"/>
      <c r="E27" s="66" t="s">
        <v>62</v>
      </c>
      <c r="F27" s="66"/>
      <c r="G27" s="75">
        <v>40</v>
      </c>
      <c r="H27" s="52" t="s">
        <v>19</v>
      </c>
      <c r="J27" s="229"/>
    </row>
    <row r="28" spans="1:10" s="53" customFormat="1" ht="12.75" x14ac:dyDescent="0.2">
      <c r="A28" s="56"/>
      <c r="B28" s="358" t="s">
        <v>63</v>
      </c>
      <c r="C28" s="358"/>
      <c r="D28" s="358"/>
      <c r="E28" s="63">
        <f>SUM(E18:E27)</f>
        <v>0</v>
      </c>
      <c r="F28" s="63">
        <f>SUM(F18:F27)</f>
        <v>9</v>
      </c>
      <c r="G28" s="76">
        <f>SUM(G18:G27)</f>
        <v>1107</v>
      </c>
      <c r="H28" s="52" t="s">
        <v>19</v>
      </c>
      <c r="J28" s="81"/>
    </row>
    <row r="29" spans="1:10" s="53" customFormat="1" ht="12.75" x14ac:dyDescent="0.2">
      <c r="A29" s="70"/>
      <c r="B29" s="392" t="s">
        <v>8</v>
      </c>
      <c r="C29" s="392"/>
      <c r="D29" s="393"/>
      <c r="E29" s="69"/>
      <c r="F29" s="69"/>
      <c r="G29" s="78"/>
      <c r="H29" s="52" t="s">
        <v>19</v>
      </c>
      <c r="J29" s="229"/>
    </row>
    <row r="30" spans="1:10" s="53" customFormat="1" ht="72" customHeight="1" x14ac:dyDescent="0.2">
      <c r="A30" s="55">
        <v>1</v>
      </c>
      <c r="B30" s="375" t="s">
        <v>228</v>
      </c>
      <c r="C30" s="369"/>
      <c r="D30" s="380"/>
      <c r="E30" s="66"/>
      <c r="F30" s="66"/>
      <c r="G30" s="75">
        <v>1346</v>
      </c>
      <c r="H30" s="52" t="s">
        <v>19</v>
      </c>
      <c r="J30" s="229"/>
    </row>
    <row r="31" spans="1:10" s="53" customFormat="1" ht="39" customHeight="1" x14ac:dyDescent="0.2">
      <c r="A31" s="55">
        <v>2</v>
      </c>
      <c r="B31" s="375" t="s">
        <v>229</v>
      </c>
      <c r="C31" s="369"/>
      <c r="D31" s="380"/>
      <c r="E31" s="66"/>
      <c r="F31" s="66"/>
      <c r="G31" s="75">
        <v>2</v>
      </c>
      <c r="H31" s="52" t="s">
        <v>19</v>
      </c>
      <c r="J31" s="229"/>
    </row>
    <row r="32" spans="1:10" s="53" customFormat="1" ht="37.5" customHeight="1" x14ac:dyDescent="0.2">
      <c r="A32" s="55">
        <v>3</v>
      </c>
      <c r="B32" s="375" t="s">
        <v>181</v>
      </c>
      <c r="C32" s="369"/>
      <c r="D32" s="380"/>
      <c r="E32" s="66"/>
      <c r="F32" s="66"/>
      <c r="G32" s="75">
        <v>3450</v>
      </c>
      <c r="H32" s="52" t="s">
        <v>19</v>
      </c>
      <c r="J32" s="229"/>
    </row>
    <row r="33" spans="1:10" s="53" customFormat="1" ht="12.75" x14ac:dyDescent="0.2">
      <c r="A33" s="56"/>
      <c r="B33" s="358" t="s">
        <v>64</v>
      </c>
      <c r="C33" s="358"/>
      <c r="D33" s="358"/>
      <c r="E33" s="63">
        <f>SUM(E30:E32)</f>
        <v>0</v>
      </c>
      <c r="F33" s="63">
        <f>SUM(F30:F32)</f>
        <v>0</v>
      </c>
      <c r="G33" s="76">
        <f>SUM(G30:G32)</f>
        <v>4798</v>
      </c>
      <c r="H33" s="52" t="s">
        <v>19</v>
      </c>
      <c r="J33" s="81"/>
    </row>
    <row r="34" spans="1:10" s="53" customFormat="1" ht="12.75" hidden="1" x14ac:dyDescent="0.2">
      <c r="A34" s="55"/>
      <c r="B34" s="389" t="s">
        <v>9</v>
      </c>
      <c r="C34" s="389"/>
      <c r="D34" s="390"/>
      <c r="E34" s="66"/>
      <c r="F34" s="66"/>
      <c r="G34" s="75">
        <v>0</v>
      </c>
      <c r="H34" s="52" t="s">
        <v>19</v>
      </c>
      <c r="J34" s="229"/>
    </row>
    <row r="35" spans="1:10" s="53" customFormat="1" ht="75.75" hidden="1" customHeight="1" x14ac:dyDescent="0.2">
      <c r="A35" s="55">
        <v>1</v>
      </c>
      <c r="B35" s="375" t="s">
        <v>160</v>
      </c>
      <c r="C35" s="369"/>
      <c r="D35" s="380"/>
      <c r="E35" s="66"/>
      <c r="F35" s="66"/>
      <c r="G35" s="75">
        <v>0</v>
      </c>
      <c r="H35" s="52" t="s">
        <v>19</v>
      </c>
      <c r="J35" s="229"/>
    </row>
    <row r="36" spans="1:10" s="53" customFormat="1" ht="12.75" hidden="1" x14ac:dyDescent="0.2">
      <c r="A36" s="55"/>
      <c r="B36" s="374"/>
      <c r="C36" s="370"/>
      <c r="D36" s="371"/>
      <c r="E36" s="66"/>
      <c r="F36" s="66"/>
      <c r="G36" s="75">
        <v>0</v>
      </c>
      <c r="H36" s="52" t="s">
        <v>19</v>
      </c>
      <c r="J36" s="229"/>
    </row>
    <row r="37" spans="1:10" s="53" customFormat="1" ht="12.75" hidden="1" x14ac:dyDescent="0.2">
      <c r="A37" s="56"/>
      <c r="B37" s="358" t="s">
        <v>65</v>
      </c>
      <c r="C37" s="358"/>
      <c r="D37" s="358"/>
      <c r="E37" s="63">
        <f>SUM(E34:E36)</f>
        <v>0</v>
      </c>
      <c r="F37" s="63">
        <f>SUM(F34:F36)</f>
        <v>0</v>
      </c>
      <c r="G37" s="76">
        <f>SUM(G34:G36)</f>
        <v>0</v>
      </c>
      <c r="H37" s="52" t="s">
        <v>19</v>
      </c>
      <c r="J37" s="81"/>
    </row>
    <row r="38" spans="1:10" s="53" customFormat="1" ht="12.75" hidden="1" x14ac:dyDescent="0.2">
      <c r="A38" s="55"/>
      <c r="B38" s="389" t="s">
        <v>165</v>
      </c>
      <c r="C38" s="389"/>
      <c r="D38" s="390"/>
      <c r="E38" s="66"/>
      <c r="F38" s="66"/>
      <c r="G38" s="75"/>
      <c r="H38" s="52" t="s">
        <v>19</v>
      </c>
      <c r="J38" s="229"/>
    </row>
    <row r="39" spans="1:10" s="53" customFormat="1" ht="26.25" hidden="1" customHeight="1" x14ac:dyDescent="0.2">
      <c r="A39" s="55">
        <v>1</v>
      </c>
      <c r="B39" s="375" t="s">
        <v>186</v>
      </c>
      <c r="C39" s="375"/>
      <c r="D39" s="391"/>
      <c r="E39" s="62">
        <v>0</v>
      </c>
      <c r="F39" s="62">
        <v>0</v>
      </c>
      <c r="G39" s="75">
        <v>0</v>
      </c>
      <c r="H39" s="52" t="s">
        <v>19</v>
      </c>
      <c r="J39" s="229"/>
    </row>
    <row r="40" spans="1:10" s="53" customFormat="1" ht="12.75" hidden="1" x14ac:dyDescent="0.2">
      <c r="A40" s="55">
        <v>2</v>
      </c>
      <c r="B40" s="370"/>
      <c r="C40" s="370"/>
      <c r="D40" s="371"/>
      <c r="E40" s="62">
        <v>0</v>
      </c>
      <c r="F40" s="62">
        <v>0</v>
      </c>
      <c r="G40" s="75">
        <v>0</v>
      </c>
      <c r="H40" s="52" t="s">
        <v>19</v>
      </c>
      <c r="J40" s="229"/>
    </row>
    <row r="41" spans="1:10" s="53" customFormat="1" ht="12.75" hidden="1" x14ac:dyDescent="0.2">
      <c r="A41" s="56"/>
      <c r="B41" s="358" t="s">
        <v>66</v>
      </c>
      <c r="C41" s="358"/>
      <c r="D41" s="358"/>
      <c r="E41" s="63">
        <f>SUM(E39:E40)</f>
        <v>0</v>
      </c>
      <c r="F41" s="63">
        <f>SUM(F39:F40)</f>
        <v>0</v>
      </c>
      <c r="G41" s="76">
        <f>SUM(G39:G40)</f>
        <v>0</v>
      </c>
      <c r="H41" s="52" t="s">
        <v>19</v>
      </c>
      <c r="J41" s="81"/>
    </row>
    <row r="42" spans="1:10" ht="15" thickBot="1" x14ac:dyDescent="0.25">
      <c r="A42" s="71"/>
      <c r="B42" s="387" t="s">
        <v>149</v>
      </c>
      <c r="C42" s="387"/>
      <c r="D42" s="388"/>
      <c r="E42" s="72">
        <f>E41+E37+E33+E28+E15+E11</f>
        <v>0</v>
      </c>
      <c r="F42" s="72">
        <f>F41+F37+F33+F28+F15+F11</f>
        <v>9</v>
      </c>
      <c r="G42" s="79">
        <f>G41+G37+G33+G28+G15+G11</f>
        <v>5905</v>
      </c>
      <c r="H42" s="52" t="s">
        <v>19</v>
      </c>
      <c r="J42" s="81"/>
    </row>
    <row r="43" spans="1:10" x14ac:dyDescent="0.2">
      <c r="H43" s="52" t="s">
        <v>19</v>
      </c>
    </row>
    <row r="44" spans="1:10" s="53" customFormat="1" ht="12.75" hidden="1" x14ac:dyDescent="0.2">
      <c r="A44" s="135"/>
      <c r="B44" s="367" t="s">
        <v>152</v>
      </c>
      <c r="C44" s="367"/>
      <c r="D44" s="368"/>
      <c r="E44" s="136"/>
      <c r="F44" s="136"/>
      <c r="G44" s="137"/>
      <c r="H44" s="52" t="s">
        <v>19</v>
      </c>
      <c r="J44" s="229"/>
    </row>
    <row r="45" spans="1:10" s="53" customFormat="1" ht="12.75" hidden="1" x14ac:dyDescent="0.2">
      <c r="A45" s="55">
        <v>1</v>
      </c>
      <c r="B45" s="369" t="s">
        <v>150</v>
      </c>
      <c r="C45" s="370"/>
      <c r="D45" s="371"/>
      <c r="E45" s="62"/>
      <c r="F45" s="62">
        <v>0</v>
      </c>
      <c r="G45" s="75"/>
      <c r="H45" s="52" t="s">
        <v>19</v>
      </c>
      <c r="J45" s="229"/>
    </row>
    <row r="46" spans="1:10" s="53" customFormat="1" ht="13.5" hidden="1" thickBot="1" x14ac:dyDescent="0.25">
      <c r="A46" s="138"/>
      <c r="B46" s="372" t="s">
        <v>151</v>
      </c>
      <c r="C46" s="372"/>
      <c r="D46" s="372"/>
      <c r="E46" s="72">
        <f>SUM(E45:E45)</f>
        <v>0</v>
      </c>
      <c r="F46" s="72">
        <f>SUM(F45:F45)</f>
        <v>0</v>
      </c>
      <c r="G46" s="79">
        <f>SUM(G45:G45)</f>
        <v>0</v>
      </c>
      <c r="H46" s="52" t="s">
        <v>20</v>
      </c>
      <c r="J46" s="81" t="s">
        <v>159</v>
      </c>
    </row>
  </sheetData>
  <mergeCells count="39">
    <mergeCell ref="B22:D22"/>
    <mergeCell ref="B33:D33"/>
    <mergeCell ref="B34:D34"/>
    <mergeCell ref="B35:D35"/>
    <mergeCell ref="B36:D36"/>
    <mergeCell ref="B38:D38"/>
    <mergeCell ref="B39:D39"/>
    <mergeCell ref="B40:D40"/>
    <mergeCell ref="B37:D37"/>
    <mergeCell ref="B28:D28"/>
    <mergeCell ref="B29:D29"/>
    <mergeCell ref="B30:D30"/>
    <mergeCell ref="B31:D31"/>
    <mergeCell ref="B32:D32"/>
    <mergeCell ref="B44:D44"/>
    <mergeCell ref="B45:D45"/>
    <mergeCell ref="B46:D46"/>
    <mergeCell ref="B12:D12"/>
    <mergeCell ref="B10:D10"/>
    <mergeCell ref="B11:D11"/>
    <mergeCell ref="B13:D13"/>
    <mergeCell ref="B14:D14"/>
    <mergeCell ref="B23:D24"/>
    <mergeCell ref="B25:D25"/>
    <mergeCell ref="B26:D26"/>
    <mergeCell ref="B17:D18"/>
    <mergeCell ref="B19:D20"/>
    <mergeCell ref="B27:D27"/>
    <mergeCell ref="B42:D42"/>
    <mergeCell ref="B41:D41"/>
    <mergeCell ref="A1:G1"/>
    <mergeCell ref="A2:G2"/>
    <mergeCell ref="A3:G3"/>
    <mergeCell ref="A4:G4"/>
    <mergeCell ref="B16:D16"/>
    <mergeCell ref="B15:D15"/>
    <mergeCell ref="B7:D7"/>
    <mergeCell ref="A5:G5"/>
    <mergeCell ref="B8:D9"/>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2"/>
  <sheetViews>
    <sheetView view="pageBreakPreview" zoomScale="80" zoomScaleNormal="100" zoomScaleSheetLayoutView="80" workbookViewId="0">
      <selection activeCell="D9" sqref="D9:M9"/>
    </sheetView>
  </sheetViews>
  <sheetFormatPr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hidden="1" customWidth="1"/>
    <col min="9" max="10" width="8.7109375" style="9" hidden="1" customWidth="1"/>
    <col min="11" max="11" width="7.140625" style="9" customWidth="1"/>
    <col min="12" max="12" width="8.7109375" style="9" customWidth="1"/>
    <col min="13" max="13" width="8.7109375" style="9" bestFit="1" customWidth="1"/>
    <col min="14" max="15" width="8.28515625" style="9" customWidth="1"/>
    <col min="16" max="16" width="11.5703125" style="9" customWidth="1"/>
    <col min="17" max="17" width="11.28515625" style="9" bestFit="1" customWidth="1"/>
    <col min="18" max="18" width="12.7109375" style="9" customWidth="1"/>
    <col min="19" max="20" width="8.28515625" style="9" customWidth="1"/>
    <col min="21" max="21" width="8.7109375" style="9" bestFit="1" customWidth="1"/>
    <col min="22" max="22" width="14" style="4" bestFit="1" customWidth="1"/>
    <col min="23" max="23" width="4.5703125" style="9" customWidth="1"/>
    <col min="24" max="24" width="116.7109375" style="9" customWidth="1"/>
    <col min="25" max="26" width="8.28515625" style="9" customWidth="1"/>
    <col min="27" max="27" width="12.7109375" style="9" customWidth="1"/>
    <col min="28" max="29" width="8.28515625" style="9" customWidth="1"/>
    <col min="30" max="30" width="12.7109375" style="9" customWidth="1"/>
    <col min="31" max="16384" width="9.140625" style="9"/>
  </cols>
  <sheetData>
    <row r="1" spans="1:30" ht="18" x14ac:dyDescent="0.25">
      <c r="A1" s="330" t="s">
        <v>69</v>
      </c>
      <c r="B1" s="330"/>
      <c r="C1" s="330"/>
      <c r="D1" s="330"/>
      <c r="E1" s="330"/>
      <c r="F1" s="330"/>
      <c r="G1" s="330"/>
      <c r="H1" s="330"/>
      <c r="I1" s="330"/>
      <c r="J1" s="330"/>
      <c r="K1" s="330"/>
      <c r="L1" s="330"/>
      <c r="M1" s="330"/>
      <c r="N1" s="330"/>
      <c r="O1" s="330"/>
      <c r="P1" s="330"/>
      <c r="Q1" s="330"/>
      <c r="R1" s="330"/>
      <c r="S1" s="330"/>
      <c r="T1" s="330"/>
      <c r="U1" s="330"/>
      <c r="V1" s="83" t="s">
        <v>19</v>
      </c>
      <c r="W1" s="6"/>
      <c r="X1" s="146" t="s">
        <v>21</v>
      </c>
      <c r="Y1" s="6"/>
      <c r="Z1" s="6"/>
      <c r="AA1" s="6"/>
      <c r="AB1" s="6"/>
      <c r="AC1" s="6"/>
      <c r="AD1" s="6"/>
    </row>
    <row r="2" spans="1:30" ht="15" x14ac:dyDescent="0.2">
      <c r="A2" s="331" t="s">
        <v>225</v>
      </c>
      <c r="B2" s="331"/>
      <c r="C2" s="331"/>
      <c r="D2" s="331"/>
      <c r="E2" s="331"/>
      <c r="F2" s="331"/>
      <c r="G2" s="331"/>
      <c r="H2" s="331"/>
      <c r="I2" s="331"/>
      <c r="J2" s="331"/>
      <c r="K2" s="331"/>
      <c r="L2" s="331"/>
      <c r="M2" s="331"/>
      <c r="N2" s="331"/>
      <c r="O2" s="331"/>
      <c r="P2" s="331"/>
      <c r="Q2" s="331"/>
      <c r="R2" s="331"/>
      <c r="S2" s="331"/>
      <c r="T2" s="331"/>
      <c r="U2" s="331"/>
      <c r="V2" s="83" t="s">
        <v>19</v>
      </c>
      <c r="W2" s="7"/>
      <c r="X2" s="147"/>
      <c r="Y2" s="7"/>
      <c r="Z2" s="7"/>
      <c r="AA2" s="7"/>
      <c r="AB2" s="7"/>
      <c r="AC2" s="7"/>
      <c r="AD2" s="7"/>
    </row>
    <row r="3" spans="1:30" x14ac:dyDescent="0.2">
      <c r="A3" s="340" t="s">
        <v>1</v>
      </c>
      <c r="B3" s="340"/>
      <c r="C3" s="340"/>
      <c r="D3" s="340"/>
      <c r="E3" s="340"/>
      <c r="F3" s="340"/>
      <c r="G3" s="340"/>
      <c r="H3" s="340"/>
      <c r="I3" s="340"/>
      <c r="J3" s="340"/>
      <c r="K3" s="340"/>
      <c r="L3" s="340"/>
      <c r="M3" s="340"/>
      <c r="N3" s="340"/>
      <c r="O3" s="340"/>
      <c r="P3" s="340"/>
      <c r="Q3" s="340"/>
      <c r="R3" s="340"/>
      <c r="S3" s="340"/>
      <c r="T3" s="340"/>
      <c r="U3" s="340"/>
      <c r="V3" s="83" t="s">
        <v>19</v>
      </c>
      <c r="W3" s="10"/>
      <c r="X3" s="147"/>
      <c r="Y3" s="10"/>
      <c r="Z3" s="10"/>
      <c r="AA3" s="10"/>
      <c r="AB3" s="10"/>
      <c r="AC3" s="10"/>
      <c r="AD3" s="10"/>
    </row>
    <row r="4" spans="1:30" x14ac:dyDescent="0.2">
      <c r="A4" s="337" t="s">
        <v>2</v>
      </c>
      <c r="B4" s="337"/>
      <c r="C4" s="337"/>
      <c r="D4" s="337"/>
      <c r="E4" s="337"/>
      <c r="F4" s="337"/>
      <c r="G4" s="337"/>
      <c r="H4" s="337"/>
      <c r="I4" s="337"/>
      <c r="J4" s="337"/>
      <c r="K4" s="337"/>
      <c r="L4" s="337"/>
      <c r="M4" s="337"/>
      <c r="N4" s="337"/>
      <c r="O4" s="337"/>
      <c r="P4" s="337"/>
      <c r="Q4" s="337"/>
      <c r="R4" s="337"/>
      <c r="S4" s="337"/>
      <c r="T4" s="337"/>
      <c r="U4" s="337"/>
      <c r="V4" s="83" t="s">
        <v>19</v>
      </c>
      <c r="W4" s="8"/>
      <c r="X4" s="147"/>
      <c r="Y4" s="8"/>
      <c r="Z4" s="8"/>
      <c r="AA4" s="8"/>
      <c r="AB4" s="8"/>
      <c r="AC4" s="8"/>
      <c r="AD4" s="8"/>
    </row>
    <row r="5" spans="1:30" ht="15.75" thickBot="1" x14ac:dyDescent="0.3">
      <c r="A5" s="8"/>
      <c r="B5" s="8"/>
      <c r="C5" s="8"/>
      <c r="D5" s="8"/>
      <c r="E5" s="8"/>
      <c r="F5" s="8"/>
      <c r="G5" s="8"/>
      <c r="H5" s="8"/>
      <c r="I5" s="8"/>
      <c r="J5" s="8"/>
      <c r="K5" s="8"/>
      <c r="L5" s="8"/>
      <c r="M5" s="8"/>
      <c r="N5" s="8"/>
      <c r="O5" s="8"/>
      <c r="P5" s="8"/>
      <c r="Q5" s="8"/>
      <c r="R5" s="8"/>
      <c r="S5" s="8"/>
      <c r="T5" s="8"/>
      <c r="U5" s="8"/>
      <c r="V5" s="83" t="s">
        <v>19</v>
      </c>
      <c r="W5" s="8"/>
      <c r="X5" s="148"/>
      <c r="Y5" s="8"/>
      <c r="Z5" s="8"/>
      <c r="AA5" s="8"/>
      <c r="AB5" s="8"/>
      <c r="AC5" s="8"/>
      <c r="AD5" s="8"/>
    </row>
    <row r="6" spans="1:30" ht="15" thickBot="1" x14ac:dyDescent="0.25">
      <c r="A6" s="82"/>
      <c r="B6" s="82"/>
      <c r="C6" s="82"/>
      <c r="D6" s="82"/>
      <c r="E6" s="82"/>
      <c r="F6" s="82"/>
      <c r="G6" s="82"/>
      <c r="H6" s="82"/>
      <c r="I6" s="82"/>
      <c r="J6" s="82"/>
      <c r="K6" s="82"/>
      <c r="L6" s="82"/>
      <c r="M6" s="82"/>
      <c r="N6" s="82"/>
      <c r="O6" s="82"/>
      <c r="P6" s="82"/>
      <c r="Q6" s="82"/>
      <c r="R6" s="82"/>
      <c r="S6" s="82"/>
      <c r="T6" s="82"/>
      <c r="U6" s="82"/>
      <c r="V6" s="83" t="s">
        <v>19</v>
      </c>
      <c r="W6" s="8"/>
      <c r="Y6" s="8"/>
      <c r="Z6" s="8"/>
      <c r="AA6" s="8"/>
      <c r="AB6" s="8"/>
      <c r="AC6" s="8"/>
      <c r="AD6" s="8"/>
    </row>
    <row r="7" spans="1:30" ht="33.75" customHeight="1" x14ac:dyDescent="0.25">
      <c r="A7" s="338" t="s">
        <v>146</v>
      </c>
      <c r="B7" s="341" t="s">
        <v>187</v>
      </c>
      <c r="C7" s="341"/>
      <c r="D7" s="341"/>
      <c r="E7" s="341" t="s">
        <v>207</v>
      </c>
      <c r="F7" s="395"/>
      <c r="G7" s="396"/>
      <c r="H7" s="341" t="s">
        <v>142</v>
      </c>
      <c r="I7" s="395"/>
      <c r="J7" s="396"/>
      <c r="K7" s="341" t="s">
        <v>182</v>
      </c>
      <c r="L7" s="395"/>
      <c r="M7" s="396"/>
      <c r="N7" s="341" t="s">
        <v>67</v>
      </c>
      <c r="O7" s="341"/>
      <c r="P7" s="341"/>
      <c r="Q7" s="144" t="s">
        <v>68</v>
      </c>
      <c r="R7" s="286" t="s">
        <v>153</v>
      </c>
      <c r="S7" s="341" t="s">
        <v>183</v>
      </c>
      <c r="T7" s="341"/>
      <c r="U7" s="342"/>
      <c r="V7" s="83" t="s">
        <v>19</v>
      </c>
      <c r="X7" s="5"/>
    </row>
    <row r="8" spans="1:30" ht="28.5" x14ac:dyDescent="0.25">
      <c r="A8" s="339"/>
      <c r="B8" s="11" t="s">
        <v>3</v>
      </c>
      <c r="C8" s="139" t="s">
        <v>140</v>
      </c>
      <c r="D8" s="11" t="s">
        <v>4</v>
      </c>
      <c r="E8" s="11" t="s">
        <v>3</v>
      </c>
      <c r="F8" s="139" t="s">
        <v>140</v>
      </c>
      <c r="G8" s="11" t="s">
        <v>4</v>
      </c>
      <c r="H8" s="11" t="s">
        <v>3</v>
      </c>
      <c r="I8" s="139" t="s">
        <v>140</v>
      </c>
      <c r="J8" s="11" t="s">
        <v>4</v>
      </c>
      <c r="K8" s="11" t="s">
        <v>3</v>
      </c>
      <c r="L8" s="139" t="s">
        <v>140</v>
      </c>
      <c r="M8" s="11" t="s">
        <v>4</v>
      </c>
      <c r="N8" s="11" t="s">
        <v>3</v>
      </c>
      <c r="O8" s="11" t="s">
        <v>140</v>
      </c>
      <c r="P8" s="11" t="s">
        <v>4</v>
      </c>
      <c r="Q8" s="22" t="s">
        <v>4</v>
      </c>
      <c r="R8" s="11" t="s">
        <v>4</v>
      </c>
      <c r="S8" s="11" t="s">
        <v>3</v>
      </c>
      <c r="T8" s="11" t="s">
        <v>140</v>
      </c>
      <c r="U8" s="12" t="s">
        <v>4</v>
      </c>
      <c r="V8" s="83" t="s">
        <v>19</v>
      </c>
      <c r="X8" s="5"/>
    </row>
    <row r="9" spans="1:30" x14ac:dyDescent="0.2">
      <c r="A9" s="260" t="s">
        <v>225</v>
      </c>
      <c r="B9" s="173">
        <v>364</v>
      </c>
      <c r="C9" s="173">
        <v>312</v>
      </c>
      <c r="D9" s="173">
        <v>88173</v>
      </c>
      <c r="E9" s="173">
        <v>0</v>
      </c>
      <c r="F9" s="173">
        <v>0</v>
      </c>
      <c r="G9" s="173">
        <v>0</v>
      </c>
      <c r="H9" s="173">
        <v>0</v>
      </c>
      <c r="I9" s="173">
        <v>0</v>
      </c>
      <c r="J9" s="261">
        <v>0</v>
      </c>
      <c r="K9" s="173">
        <v>0</v>
      </c>
      <c r="L9" s="173">
        <v>0</v>
      </c>
      <c r="M9" s="261">
        <v>-4377</v>
      </c>
      <c r="N9" s="173">
        <v>0</v>
      </c>
      <c r="O9" s="173">
        <v>0</v>
      </c>
      <c r="P9" s="173">
        <v>0</v>
      </c>
      <c r="Q9" s="261">
        <v>6179</v>
      </c>
      <c r="R9" s="261">
        <v>48</v>
      </c>
      <c r="S9" s="173">
        <f t="shared" ref="S9:T12" si="0">B9+N9</f>
        <v>364</v>
      </c>
      <c r="T9" s="173">
        <f t="shared" si="0"/>
        <v>312</v>
      </c>
      <c r="U9" s="174">
        <f>D9+P9+Q9+R9+J9+M9+G9</f>
        <v>90023</v>
      </c>
      <c r="V9" s="83" t="s">
        <v>19</v>
      </c>
      <c r="X9" s="84"/>
    </row>
    <row r="10" spans="1:30" hidden="1" x14ac:dyDescent="0.2">
      <c r="A10" s="18" t="s">
        <v>23</v>
      </c>
      <c r="B10" s="33">
        <v>0</v>
      </c>
      <c r="C10" s="33">
        <v>0</v>
      </c>
      <c r="D10" s="33">
        <v>0</v>
      </c>
      <c r="E10" s="33">
        <v>0</v>
      </c>
      <c r="F10" s="33">
        <v>0</v>
      </c>
      <c r="G10" s="33">
        <v>0</v>
      </c>
      <c r="H10" s="33">
        <v>0</v>
      </c>
      <c r="I10" s="33">
        <v>0</v>
      </c>
      <c r="J10" s="270">
        <v>0</v>
      </c>
      <c r="K10" s="33">
        <v>0</v>
      </c>
      <c r="L10" s="33">
        <v>0</v>
      </c>
      <c r="M10" s="270">
        <v>0</v>
      </c>
      <c r="N10" s="33">
        <v>0</v>
      </c>
      <c r="O10" s="33">
        <v>0</v>
      </c>
      <c r="P10" s="33">
        <v>0</v>
      </c>
      <c r="Q10" s="270">
        <v>0</v>
      </c>
      <c r="R10" s="270">
        <v>0</v>
      </c>
      <c r="S10" s="33">
        <f t="shared" si="0"/>
        <v>0</v>
      </c>
      <c r="T10" s="33">
        <f t="shared" si="0"/>
        <v>0</v>
      </c>
      <c r="U10" s="175">
        <f t="shared" ref="U10:U12" si="1">D10+P10+Q10+R10+J10+M10+G10</f>
        <v>0</v>
      </c>
      <c r="V10" s="83" t="s">
        <v>19</v>
      </c>
      <c r="X10" s="210"/>
    </row>
    <row r="11" spans="1:30" hidden="1" x14ac:dyDescent="0.2">
      <c r="A11" s="18" t="s">
        <v>24</v>
      </c>
      <c r="B11" s="33">
        <v>0</v>
      </c>
      <c r="C11" s="33">
        <v>0</v>
      </c>
      <c r="D11" s="33">
        <v>0</v>
      </c>
      <c r="E11" s="33">
        <v>0</v>
      </c>
      <c r="F11" s="33">
        <v>0</v>
      </c>
      <c r="G11" s="33">
        <v>0</v>
      </c>
      <c r="H11" s="33">
        <v>0</v>
      </c>
      <c r="I11" s="33">
        <v>0</v>
      </c>
      <c r="J11" s="270">
        <v>0</v>
      </c>
      <c r="K11" s="33">
        <v>0</v>
      </c>
      <c r="L11" s="33">
        <v>0</v>
      </c>
      <c r="M11" s="270">
        <v>0</v>
      </c>
      <c r="N11" s="33">
        <v>0</v>
      </c>
      <c r="O11" s="33">
        <v>0</v>
      </c>
      <c r="P11" s="33">
        <v>0</v>
      </c>
      <c r="Q11" s="270">
        <v>0</v>
      </c>
      <c r="R11" s="270">
        <v>0</v>
      </c>
      <c r="S11" s="33">
        <f t="shared" si="0"/>
        <v>0</v>
      </c>
      <c r="T11" s="33">
        <f t="shared" si="0"/>
        <v>0</v>
      </c>
      <c r="U11" s="175">
        <f t="shared" si="1"/>
        <v>0</v>
      </c>
      <c r="V11" s="83" t="s">
        <v>19</v>
      </c>
      <c r="X11" s="210"/>
    </row>
    <row r="12" spans="1:30" hidden="1" x14ac:dyDescent="0.2">
      <c r="A12" s="13" t="s">
        <v>25</v>
      </c>
      <c r="B12" s="176">
        <v>0</v>
      </c>
      <c r="C12" s="176">
        <v>0</v>
      </c>
      <c r="D12" s="176">
        <v>0</v>
      </c>
      <c r="E12" s="176">
        <v>0</v>
      </c>
      <c r="F12" s="176">
        <v>0</v>
      </c>
      <c r="G12" s="176">
        <v>0</v>
      </c>
      <c r="H12" s="176">
        <v>0</v>
      </c>
      <c r="I12" s="176">
        <v>0</v>
      </c>
      <c r="J12" s="274">
        <v>0</v>
      </c>
      <c r="K12" s="176">
        <v>0</v>
      </c>
      <c r="L12" s="176">
        <v>0</v>
      </c>
      <c r="M12" s="274">
        <v>0</v>
      </c>
      <c r="N12" s="176">
        <v>0</v>
      </c>
      <c r="O12" s="176">
        <v>0</v>
      </c>
      <c r="P12" s="176">
        <v>0</v>
      </c>
      <c r="Q12" s="274">
        <v>0</v>
      </c>
      <c r="R12" s="274">
        <v>0</v>
      </c>
      <c r="S12" s="176">
        <f t="shared" si="0"/>
        <v>0</v>
      </c>
      <c r="T12" s="33">
        <f t="shared" si="0"/>
        <v>0</v>
      </c>
      <c r="U12" s="177">
        <f t="shared" si="1"/>
        <v>0</v>
      </c>
      <c r="V12" s="83" t="s">
        <v>19</v>
      </c>
    </row>
    <row r="13" spans="1:30" ht="15" x14ac:dyDescent="0.25">
      <c r="A13" s="14" t="s">
        <v>143</v>
      </c>
      <c r="B13" s="178">
        <f>SUM(B9:B12)</f>
        <v>364</v>
      </c>
      <c r="C13" s="178">
        <f t="shared" ref="C13:T13" si="2">SUM(C9:C12)</f>
        <v>312</v>
      </c>
      <c r="D13" s="178">
        <f t="shared" si="2"/>
        <v>88173</v>
      </c>
      <c r="E13" s="178">
        <f>SUM(E9:E12)</f>
        <v>0</v>
      </c>
      <c r="F13" s="178">
        <f t="shared" ref="F13:G13" si="3">SUM(F9:F12)</f>
        <v>0</v>
      </c>
      <c r="G13" s="178">
        <f t="shared" si="3"/>
        <v>0</v>
      </c>
      <c r="H13" s="178">
        <f>SUM(H9:H12)</f>
        <v>0</v>
      </c>
      <c r="I13" s="178">
        <f t="shared" ref="I13:J13" si="4">SUM(I9:I12)</f>
        <v>0</v>
      </c>
      <c r="J13" s="262">
        <f t="shared" si="4"/>
        <v>0</v>
      </c>
      <c r="K13" s="178">
        <f>SUM(K9:K12)</f>
        <v>0</v>
      </c>
      <c r="L13" s="178">
        <f t="shared" ref="L13:M13" si="5">SUM(L9:L12)</f>
        <v>0</v>
      </c>
      <c r="M13" s="262">
        <f t="shared" si="5"/>
        <v>-4377</v>
      </c>
      <c r="N13" s="178">
        <f t="shared" si="2"/>
        <v>0</v>
      </c>
      <c r="O13" s="178">
        <f t="shared" si="2"/>
        <v>0</v>
      </c>
      <c r="P13" s="178">
        <f t="shared" si="2"/>
        <v>0</v>
      </c>
      <c r="Q13" s="262">
        <f>SUM(Q9:Q12)</f>
        <v>6179</v>
      </c>
      <c r="R13" s="262">
        <f>SUM(R9:R12)</f>
        <v>48</v>
      </c>
      <c r="S13" s="178">
        <f t="shared" si="2"/>
        <v>364</v>
      </c>
      <c r="T13" s="178">
        <f t="shared" si="2"/>
        <v>312</v>
      </c>
      <c r="U13" s="179">
        <f>SUM(U9:U12)</f>
        <v>90023</v>
      </c>
      <c r="V13" s="83" t="s">
        <v>19</v>
      </c>
      <c r="X13" s="5"/>
    </row>
    <row r="14" spans="1:30" hidden="1" x14ac:dyDescent="0.2">
      <c r="A14" s="127" t="s">
        <v>27</v>
      </c>
      <c r="B14" s="183"/>
      <c r="C14" s="183">
        <v>0</v>
      </c>
      <c r="D14" s="183"/>
      <c r="E14" s="183"/>
      <c r="F14" s="183">
        <v>0</v>
      </c>
      <c r="G14" s="183"/>
      <c r="H14" s="183"/>
      <c r="I14" s="183">
        <v>0</v>
      </c>
      <c r="J14" s="183"/>
      <c r="K14" s="183"/>
      <c r="L14" s="183">
        <v>0</v>
      </c>
      <c r="M14" s="183"/>
      <c r="N14" s="183"/>
      <c r="O14" s="183">
        <v>0</v>
      </c>
      <c r="P14" s="183"/>
      <c r="Q14" s="183"/>
      <c r="R14" s="183"/>
      <c r="S14" s="183"/>
      <c r="T14" s="183">
        <f>C14+O14+I14</f>
        <v>0</v>
      </c>
      <c r="U14" s="184"/>
      <c r="V14" s="83" t="s">
        <v>19</v>
      </c>
      <c r="X14" s="24"/>
    </row>
    <row r="15" spans="1:30" ht="15" x14ac:dyDescent="0.25">
      <c r="A15" s="140" t="s">
        <v>144</v>
      </c>
      <c r="B15" s="33"/>
      <c r="C15" s="33">
        <f>C13+C14</f>
        <v>312</v>
      </c>
      <c r="D15" s="33"/>
      <c r="E15" s="33"/>
      <c r="F15" s="33">
        <f>F13+F14</f>
        <v>0</v>
      </c>
      <c r="G15" s="33"/>
      <c r="H15" s="33"/>
      <c r="I15" s="33">
        <f>I13+I14</f>
        <v>0</v>
      </c>
      <c r="J15" s="33"/>
      <c r="K15" s="33"/>
      <c r="L15" s="33">
        <f>L13+L14</f>
        <v>0</v>
      </c>
      <c r="M15" s="33"/>
      <c r="N15" s="33"/>
      <c r="O15" s="33">
        <f>O13+O14</f>
        <v>0</v>
      </c>
      <c r="P15" s="33"/>
      <c r="Q15" s="33"/>
      <c r="R15" s="33"/>
      <c r="S15" s="33"/>
      <c r="T15" s="183">
        <f>T13+T14</f>
        <v>312</v>
      </c>
      <c r="U15" s="175"/>
      <c r="V15" s="83" t="s">
        <v>19</v>
      </c>
      <c r="X15" s="23"/>
    </row>
    <row r="16" spans="1:30" x14ac:dyDescent="0.2">
      <c r="A16" s="18"/>
      <c r="B16" s="33"/>
      <c r="C16" s="33"/>
      <c r="D16" s="33"/>
      <c r="E16" s="33"/>
      <c r="F16" s="33"/>
      <c r="G16" s="33"/>
      <c r="H16" s="33"/>
      <c r="I16" s="33"/>
      <c r="J16" s="33"/>
      <c r="K16" s="33"/>
      <c r="L16" s="33"/>
      <c r="M16" s="33"/>
      <c r="N16" s="33"/>
      <c r="O16" s="33"/>
      <c r="P16" s="33"/>
      <c r="Q16" s="33"/>
      <c r="R16" s="33"/>
      <c r="S16" s="33"/>
      <c r="T16" s="33"/>
      <c r="U16" s="175"/>
      <c r="V16" s="83" t="s">
        <v>19</v>
      </c>
      <c r="X16" s="24"/>
    </row>
    <row r="17" spans="1:24" x14ac:dyDescent="0.2">
      <c r="A17" s="18" t="s">
        <v>28</v>
      </c>
      <c r="B17" s="33"/>
      <c r="C17" s="33"/>
      <c r="D17" s="33"/>
      <c r="E17" s="33"/>
      <c r="F17" s="33"/>
      <c r="G17" s="33"/>
      <c r="H17" s="33"/>
      <c r="I17" s="33"/>
      <c r="J17" s="33"/>
      <c r="K17" s="33"/>
      <c r="L17" s="33"/>
      <c r="M17" s="33"/>
      <c r="N17" s="33"/>
      <c r="O17" s="33"/>
      <c r="P17" s="33"/>
      <c r="Q17" s="33"/>
      <c r="R17" s="33"/>
      <c r="S17" s="33"/>
      <c r="T17" s="33"/>
      <c r="U17" s="175"/>
      <c r="V17" s="83" t="s">
        <v>19</v>
      </c>
      <c r="X17" s="24"/>
    </row>
    <row r="18" spans="1:24" x14ac:dyDescent="0.2">
      <c r="A18" s="19" t="s">
        <v>29</v>
      </c>
      <c r="B18" s="33"/>
      <c r="C18" s="33">
        <v>0</v>
      </c>
      <c r="D18" s="33"/>
      <c r="E18" s="33"/>
      <c r="F18" s="33">
        <v>0</v>
      </c>
      <c r="G18" s="33"/>
      <c r="H18" s="33"/>
      <c r="I18" s="33">
        <v>0</v>
      </c>
      <c r="J18" s="33"/>
      <c r="K18" s="33"/>
      <c r="L18" s="33">
        <v>0</v>
      </c>
      <c r="M18" s="33"/>
      <c r="N18" s="33"/>
      <c r="O18" s="33">
        <v>0</v>
      </c>
      <c r="P18" s="33"/>
      <c r="Q18" s="33"/>
      <c r="R18" s="33"/>
      <c r="S18" s="33"/>
      <c r="T18" s="33">
        <f>C18+O18+I18</f>
        <v>0</v>
      </c>
      <c r="U18" s="175"/>
      <c r="V18" s="83" t="s">
        <v>19</v>
      </c>
      <c r="X18" s="24"/>
    </row>
    <row r="19" spans="1:24" x14ac:dyDescent="0.2">
      <c r="A19" s="20" t="s">
        <v>30</v>
      </c>
      <c r="B19" s="185"/>
      <c r="C19" s="185">
        <v>0</v>
      </c>
      <c r="D19" s="185"/>
      <c r="E19" s="185"/>
      <c r="F19" s="185">
        <v>0</v>
      </c>
      <c r="G19" s="185"/>
      <c r="H19" s="185"/>
      <c r="I19" s="185">
        <v>0</v>
      </c>
      <c r="J19" s="185"/>
      <c r="K19" s="185"/>
      <c r="L19" s="185">
        <v>0</v>
      </c>
      <c r="M19" s="185"/>
      <c r="N19" s="185"/>
      <c r="O19" s="185">
        <v>0</v>
      </c>
      <c r="P19" s="185"/>
      <c r="Q19" s="185"/>
      <c r="R19" s="185"/>
      <c r="S19" s="185"/>
      <c r="T19" s="33">
        <f>C19+O19+I18</f>
        <v>0</v>
      </c>
      <c r="U19" s="186"/>
      <c r="V19" s="83" t="s">
        <v>19</v>
      </c>
      <c r="X19" s="24"/>
    </row>
    <row r="20" spans="1:24" ht="15" thickBot="1" x14ac:dyDescent="0.25">
      <c r="A20" s="141" t="s">
        <v>145</v>
      </c>
      <c r="B20" s="187"/>
      <c r="C20" s="187">
        <f>C15+C18+C19</f>
        <v>312</v>
      </c>
      <c r="D20" s="187"/>
      <c r="E20" s="187"/>
      <c r="F20" s="187">
        <f>F15+F18+F19</f>
        <v>0</v>
      </c>
      <c r="G20" s="187"/>
      <c r="H20" s="187"/>
      <c r="I20" s="187">
        <f>I15+I18+I19</f>
        <v>0</v>
      </c>
      <c r="J20" s="187"/>
      <c r="K20" s="187"/>
      <c r="L20" s="187">
        <f>L15+L18+L19</f>
        <v>0</v>
      </c>
      <c r="M20" s="187"/>
      <c r="N20" s="187"/>
      <c r="O20" s="187">
        <f>O15+O18+O19</f>
        <v>0</v>
      </c>
      <c r="P20" s="187"/>
      <c r="Q20" s="187"/>
      <c r="R20" s="187"/>
      <c r="S20" s="187"/>
      <c r="T20" s="187">
        <f>SUM(T15,T18:T19)</f>
        <v>312</v>
      </c>
      <c r="U20" s="188"/>
      <c r="V20" s="83" t="s">
        <v>19</v>
      </c>
      <c r="X20" s="24"/>
    </row>
    <row r="21" spans="1:24" ht="15" hidden="1" x14ac:dyDescent="0.25">
      <c r="A21" s="238" t="s">
        <v>188</v>
      </c>
      <c r="B21" s="237"/>
      <c r="C21" s="237"/>
      <c r="D21" s="237"/>
      <c r="E21" s="237"/>
      <c r="F21" s="237"/>
      <c r="G21" s="237"/>
      <c r="H21" s="237"/>
      <c r="I21" s="237"/>
      <c r="J21" s="237"/>
      <c r="K21" s="237"/>
      <c r="L21" s="237"/>
      <c r="M21" s="237"/>
      <c r="N21" s="237"/>
      <c r="O21" s="237"/>
      <c r="P21" s="237"/>
      <c r="Q21" s="237"/>
      <c r="R21" s="237"/>
      <c r="S21" s="237"/>
      <c r="T21" s="237"/>
      <c r="U21" s="237"/>
      <c r="V21" s="83"/>
      <c r="X21" s="24"/>
    </row>
    <row r="22" spans="1:24" hidden="1" x14ac:dyDescent="0.2">
      <c r="A22" s="397" t="s">
        <v>208</v>
      </c>
      <c r="B22" s="397"/>
      <c r="C22" s="397"/>
      <c r="D22" s="397"/>
      <c r="E22" s="397"/>
      <c r="F22" s="397"/>
      <c r="G22" s="397"/>
      <c r="H22" s="397"/>
      <c r="I22" s="397"/>
      <c r="J22" s="397"/>
      <c r="K22" s="397"/>
      <c r="L22" s="397"/>
      <c r="M22" s="397"/>
      <c r="N22" s="397"/>
      <c r="O22" s="397"/>
      <c r="P22" s="397"/>
      <c r="Q22" s="397"/>
      <c r="R22" s="397"/>
      <c r="S22" s="397"/>
      <c r="T22" s="397"/>
      <c r="U22" s="397"/>
      <c r="V22" s="83" t="s">
        <v>19</v>
      </c>
      <c r="X22" s="24"/>
    </row>
    <row r="23" spans="1:24" x14ac:dyDescent="0.2">
      <c r="A23" s="211"/>
      <c r="V23" s="83"/>
      <c r="X23" s="24"/>
    </row>
    <row r="24" spans="1:24" x14ac:dyDescent="0.2">
      <c r="A24" s="398"/>
      <c r="B24" s="398"/>
      <c r="C24" s="398"/>
      <c r="D24" s="398"/>
      <c r="E24" s="398"/>
      <c r="F24" s="398"/>
      <c r="G24" s="398"/>
      <c r="H24" s="398"/>
      <c r="I24" s="398"/>
      <c r="J24" s="398"/>
      <c r="K24" s="398"/>
      <c r="L24" s="398"/>
      <c r="M24" s="398"/>
      <c r="N24" s="398"/>
      <c r="O24" s="398"/>
      <c r="P24" s="398"/>
      <c r="Q24" s="398"/>
      <c r="R24" s="398"/>
      <c r="S24" s="398"/>
      <c r="T24" s="398"/>
      <c r="U24" s="398"/>
      <c r="V24" s="83" t="s">
        <v>19</v>
      </c>
    </row>
    <row r="25" spans="1:24" ht="15" x14ac:dyDescent="0.25">
      <c r="A25" s="5" t="s">
        <v>236</v>
      </c>
      <c r="V25" s="83" t="s">
        <v>19</v>
      </c>
    </row>
    <row r="26" spans="1:24" ht="14.25" customHeight="1" x14ac:dyDescent="0.2">
      <c r="A26" s="398"/>
      <c r="B26" s="398"/>
      <c r="C26" s="398"/>
      <c r="D26" s="398"/>
      <c r="E26" s="398"/>
      <c r="F26" s="398"/>
      <c r="G26" s="398"/>
      <c r="H26" s="398"/>
      <c r="I26" s="398"/>
      <c r="J26" s="398"/>
      <c r="K26" s="398"/>
      <c r="L26" s="398"/>
      <c r="M26" s="398"/>
      <c r="N26" s="398"/>
      <c r="O26" s="398"/>
      <c r="P26" s="398"/>
      <c r="Q26" s="398"/>
      <c r="R26" s="398"/>
      <c r="S26" s="398"/>
      <c r="T26" s="398"/>
      <c r="U26" s="398"/>
      <c r="V26" s="83" t="s">
        <v>19</v>
      </c>
    </row>
    <row r="27" spans="1:24" ht="14.25" customHeight="1" x14ac:dyDescent="0.25">
      <c r="A27" s="399" t="s">
        <v>240</v>
      </c>
      <c r="B27" s="399"/>
      <c r="C27" s="399"/>
      <c r="D27" s="399"/>
      <c r="E27" s="299"/>
      <c r="F27" s="299"/>
      <c r="G27" s="299"/>
      <c r="H27" s="299"/>
      <c r="I27" s="299"/>
      <c r="J27" s="299"/>
      <c r="K27" s="299"/>
      <c r="L27" s="299"/>
      <c r="M27" s="299"/>
      <c r="N27" s="299"/>
      <c r="O27" s="299"/>
      <c r="P27" s="299"/>
      <c r="Q27" s="299"/>
      <c r="R27" s="299"/>
      <c r="S27" s="299"/>
      <c r="T27" s="299"/>
      <c r="U27" s="299"/>
      <c r="V27" s="83" t="s">
        <v>19</v>
      </c>
    </row>
    <row r="28" spans="1:24" ht="15" x14ac:dyDescent="0.25">
      <c r="A28" s="5"/>
      <c r="V28" s="83" t="s">
        <v>19</v>
      </c>
    </row>
    <row r="29" spans="1:24" x14ac:dyDescent="0.2">
      <c r="A29" s="398"/>
      <c r="B29" s="398"/>
      <c r="C29" s="398"/>
      <c r="D29" s="398"/>
      <c r="E29" s="398"/>
      <c r="F29" s="398"/>
      <c r="G29" s="398"/>
      <c r="H29" s="398"/>
      <c r="I29" s="398"/>
      <c r="J29" s="398"/>
      <c r="K29" s="398"/>
      <c r="L29" s="398"/>
      <c r="M29" s="398"/>
      <c r="N29" s="398"/>
      <c r="O29" s="398"/>
      <c r="P29" s="398"/>
      <c r="Q29" s="398"/>
      <c r="R29" s="398"/>
      <c r="S29" s="398"/>
      <c r="T29" s="398"/>
      <c r="U29" s="398"/>
      <c r="V29" s="83" t="s">
        <v>19</v>
      </c>
    </row>
    <row r="30" spans="1:24" x14ac:dyDescent="0.2">
      <c r="A30" s="398"/>
      <c r="B30" s="398"/>
      <c r="C30" s="398"/>
      <c r="D30" s="398"/>
      <c r="E30" s="398"/>
      <c r="F30" s="398"/>
      <c r="G30" s="398"/>
      <c r="H30" s="398"/>
      <c r="I30" s="398"/>
      <c r="J30" s="398"/>
      <c r="K30" s="398"/>
      <c r="L30" s="398"/>
      <c r="M30" s="398"/>
      <c r="N30" s="398"/>
      <c r="O30" s="398"/>
      <c r="P30" s="398"/>
      <c r="Q30" s="398"/>
      <c r="R30" s="398"/>
      <c r="S30" s="398"/>
      <c r="T30" s="398"/>
      <c r="U30" s="398"/>
      <c r="V30" s="83" t="s">
        <v>19</v>
      </c>
    </row>
    <row r="31" spans="1:24" x14ac:dyDescent="0.2">
      <c r="V31" s="83" t="s">
        <v>19</v>
      </c>
    </row>
    <row r="32" spans="1:24" x14ac:dyDescent="0.2">
      <c r="V32" s="4" t="s">
        <v>20</v>
      </c>
    </row>
  </sheetData>
  <mergeCells count="17">
    <mergeCell ref="A22:U22"/>
    <mergeCell ref="A30:U30"/>
    <mergeCell ref="A24:U24"/>
    <mergeCell ref="A26:U26"/>
    <mergeCell ref="A29:U29"/>
    <mergeCell ref="A27:D27"/>
    <mergeCell ref="A7:A8"/>
    <mergeCell ref="B7:D7"/>
    <mergeCell ref="N7:P7"/>
    <mergeCell ref="S7:U7"/>
    <mergeCell ref="A1:U1"/>
    <mergeCell ref="A2:U2"/>
    <mergeCell ref="A3:U3"/>
    <mergeCell ref="A4:U4"/>
    <mergeCell ref="H7:J7"/>
    <mergeCell ref="K7:M7"/>
    <mergeCell ref="E7:G7"/>
  </mergeCells>
  <printOptions horizontalCentered="1"/>
  <pageMargins left="0.7" right="0.7" top="0.64" bottom="0.61" header="0.3" footer="0.3"/>
  <pageSetup scale="63" fitToHeight="0"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topLeftCell="A4" zoomScale="80" zoomScaleNormal="100" zoomScaleSheetLayoutView="80" workbookViewId="0">
      <selection activeCell="P55" sqref="P55"/>
    </sheetView>
  </sheetViews>
  <sheetFormatPr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330" t="s">
        <v>184</v>
      </c>
      <c r="B1" s="330"/>
      <c r="C1" s="330"/>
      <c r="D1" s="330"/>
      <c r="E1" s="330"/>
      <c r="F1" s="330"/>
      <c r="G1" s="330"/>
      <c r="H1" s="330"/>
      <c r="I1" s="330"/>
      <c r="J1" s="330"/>
      <c r="K1" s="330"/>
      <c r="L1" s="330"/>
      <c r="M1" s="330"/>
      <c r="N1" s="83" t="s">
        <v>19</v>
      </c>
      <c r="O1" s="6"/>
      <c r="P1" s="146"/>
      <c r="Q1" s="6"/>
      <c r="R1" s="6"/>
      <c r="S1" s="6"/>
      <c r="T1" s="6"/>
      <c r="U1" s="6"/>
      <c r="V1" s="6"/>
    </row>
    <row r="2" spans="1:22" ht="15" x14ac:dyDescent="0.2">
      <c r="A2" s="331" t="s">
        <v>225</v>
      </c>
      <c r="B2" s="331"/>
      <c r="C2" s="331"/>
      <c r="D2" s="331"/>
      <c r="E2" s="331"/>
      <c r="F2" s="331"/>
      <c r="G2" s="331"/>
      <c r="H2" s="331"/>
      <c r="I2" s="331"/>
      <c r="J2" s="331"/>
      <c r="K2" s="331"/>
      <c r="L2" s="331"/>
      <c r="M2" s="331"/>
      <c r="N2" s="83" t="s">
        <v>19</v>
      </c>
      <c r="O2" s="7"/>
      <c r="P2" s="147"/>
      <c r="Q2" s="7"/>
      <c r="R2" s="7"/>
      <c r="S2" s="7"/>
      <c r="T2" s="7"/>
      <c r="U2" s="7"/>
      <c r="V2" s="7"/>
    </row>
    <row r="3" spans="1:22" x14ac:dyDescent="0.2">
      <c r="A3" s="340" t="s">
        <v>1</v>
      </c>
      <c r="B3" s="340"/>
      <c r="C3" s="340"/>
      <c r="D3" s="340"/>
      <c r="E3" s="340"/>
      <c r="F3" s="340"/>
      <c r="G3" s="340"/>
      <c r="H3" s="340"/>
      <c r="I3" s="340"/>
      <c r="J3" s="340"/>
      <c r="K3" s="340"/>
      <c r="L3" s="340"/>
      <c r="M3" s="340"/>
      <c r="N3" s="83" t="s">
        <v>19</v>
      </c>
      <c r="O3" s="10"/>
      <c r="P3" s="147"/>
      <c r="Q3" s="10"/>
      <c r="R3" s="10"/>
      <c r="S3" s="10"/>
      <c r="T3" s="10"/>
      <c r="U3" s="10"/>
      <c r="V3" s="10"/>
    </row>
    <row r="4" spans="1:22" x14ac:dyDescent="0.2">
      <c r="A4" s="337" t="s">
        <v>2</v>
      </c>
      <c r="B4" s="337"/>
      <c r="C4" s="337"/>
      <c r="D4" s="337"/>
      <c r="E4" s="337"/>
      <c r="F4" s="337"/>
      <c r="G4" s="337"/>
      <c r="H4" s="337"/>
      <c r="I4" s="337"/>
      <c r="J4" s="337"/>
      <c r="K4" s="337"/>
      <c r="L4" s="337"/>
      <c r="M4" s="337"/>
      <c r="N4" s="83" t="s">
        <v>19</v>
      </c>
      <c r="O4" s="8"/>
      <c r="P4" s="147"/>
      <c r="Q4" s="8"/>
      <c r="R4" s="8"/>
      <c r="S4" s="8"/>
      <c r="T4" s="8"/>
      <c r="U4" s="8"/>
      <c r="V4" s="8"/>
    </row>
    <row r="5" spans="1:22" ht="15.75" thickBot="1" x14ac:dyDescent="0.3">
      <c r="A5" s="8"/>
      <c r="B5" s="8"/>
      <c r="C5" s="8"/>
      <c r="D5" s="8"/>
      <c r="E5" s="8"/>
      <c r="F5" s="8"/>
      <c r="G5" s="8"/>
      <c r="H5" s="8"/>
      <c r="I5" s="8"/>
      <c r="J5" s="8"/>
      <c r="K5" s="8"/>
      <c r="L5" s="8"/>
      <c r="M5" s="8"/>
      <c r="N5" s="83" t="s">
        <v>19</v>
      </c>
      <c r="O5" s="8"/>
      <c r="P5" s="148"/>
      <c r="Q5" s="8"/>
      <c r="R5" s="8"/>
      <c r="S5" s="8"/>
      <c r="T5" s="8"/>
      <c r="U5" s="8"/>
      <c r="V5" s="8"/>
    </row>
    <row r="6" spans="1:22" ht="15" thickBot="1" x14ac:dyDescent="0.25">
      <c r="A6" s="82"/>
      <c r="B6" s="82"/>
      <c r="C6" s="82"/>
      <c r="D6" s="82"/>
      <c r="E6" s="82"/>
      <c r="F6" s="82"/>
      <c r="G6" s="82"/>
      <c r="H6" s="82"/>
      <c r="I6" s="82"/>
      <c r="J6" s="82"/>
      <c r="K6" s="82"/>
      <c r="L6" s="82"/>
      <c r="M6" s="82"/>
      <c r="N6" s="83" t="s">
        <v>19</v>
      </c>
      <c r="O6" s="8"/>
      <c r="P6" s="8"/>
      <c r="Q6" s="8"/>
      <c r="R6" s="8"/>
      <c r="S6" s="8"/>
      <c r="T6" s="8"/>
      <c r="U6" s="8"/>
      <c r="V6" s="8"/>
    </row>
    <row r="7" spans="1:22" ht="47.25" customHeight="1" x14ac:dyDescent="0.25">
      <c r="A7" s="338" t="s">
        <v>146</v>
      </c>
      <c r="B7" s="341" t="s">
        <v>219</v>
      </c>
      <c r="C7" s="341"/>
      <c r="D7" s="341"/>
      <c r="E7" s="341" t="s">
        <v>67</v>
      </c>
      <c r="F7" s="341"/>
      <c r="G7" s="341"/>
      <c r="H7" s="144" t="s">
        <v>68</v>
      </c>
      <c r="I7" s="286" t="s">
        <v>153</v>
      </c>
      <c r="J7" s="341" t="s">
        <v>185</v>
      </c>
      <c r="K7" s="341"/>
      <c r="L7" s="342"/>
      <c r="M7" s="83" t="s">
        <v>19</v>
      </c>
      <c r="N7" s="9"/>
      <c r="O7" s="5"/>
    </row>
    <row r="8" spans="1:22" ht="28.5" x14ac:dyDescent="0.25">
      <c r="A8" s="339"/>
      <c r="B8" s="11" t="s">
        <v>3</v>
      </c>
      <c r="C8" s="22" t="s">
        <v>141</v>
      </c>
      <c r="D8" s="11" t="s">
        <v>4</v>
      </c>
      <c r="E8" s="11" t="s">
        <v>3</v>
      </c>
      <c r="F8" s="11" t="s">
        <v>141</v>
      </c>
      <c r="G8" s="11" t="s">
        <v>4</v>
      </c>
      <c r="H8" s="22" t="s">
        <v>4</v>
      </c>
      <c r="I8" s="11" t="s">
        <v>4</v>
      </c>
      <c r="J8" s="11" t="s">
        <v>3</v>
      </c>
      <c r="K8" s="11" t="s">
        <v>141</v>
      </c>
      <c r="L8" s="12" t="s">
        <v>4</v>
      </c>
      <c r="M8" s="83" t="s">
        <v>19</v>
      </c>
      <c r="N8" s="9"/>
      <c r="O8" s="5"/>
    </row>
    <row r="9" spans="1:22" x14ac:dyDescent="0.2">
      <c r="A9" s="260" t="s">
        <v>225</v>
      </c>
      <c r="B9" s="173">
        <v>383</v>
      </c>
      <c r="C9" s="173">
        <v>336</v>
      </c>
      <c r="D9" s="173">
        <v>91800</v>
      </c>
      <c r="E9" s="173">
        <v>0</v>
      </c>
      <c r="F9" s="173">
        <v>0</v>
      </c>
      <c r="G9" s="173">
        <v>4500</v>
      </c>
      <c r="H9" s="173">
        <v>4678</v>
      </c>
      <c r="I9" s="173">
        <v>76</v>
      </c>
      <c r="J9" s="173">
        <f t="shared" ref="J9:K12" si="0">B9+E9</f>
        <v>383</v>
      </c>
      <c r="K9" s="173">
        <f t="shared" si="0"/>
        <v>336</v>
      </c>
      <c r="L9" s="174">
        <f t="shared" ref="L9:L14" si="1">D9+G9+H9+I9</f>
        <v>101054</v>
      </c>
      <c r="M9" s="83" t="s">
        <v>19</v>
      </c>
      <c r="N9" s="9"/>
      <c r="O9" s="84"/>
    </row>
    <row r="10" spans="1:22" hidden="1" x14ac:dyDescent="0.2">
      <c r="A10" s="18" t="s">
        <v>23</v>
      </c>
      <c r="B10" s="33">
        <v>0</v>
      </c>
      <c r="C10" s="33">
        <v>0</v>
      </c>
      <c r="D10" s="33">
        <v>0</v>
      </c>
      <c r="E10" s="33">
        <v>0</v>
      </c>
      <c r="F10" s="33">
        <v>0</v>
      </c>
      <c r="G10" s="33">
        <v>0</v>
      </c>
      <c r="H10" s="33">
        <v>0</v>
      </c>
      <c r="I10" s="33">
        <v>0</v>
      </c>
      <c r="J10" s="33">
        <f t="shared" si="0"/>
        <v>0</v>
      </c>
      <c r="K10" s="33">
        <f t="shared" si="0"/>
        <v>0</v>
      </c>
      <c r="L10" s="175">
        <f t="shared" si="1"/>
        <v>0</v>
      </c>
      <c r="M10" s="83" t="s">
        <v>19</v>
      </c>
      <c r="N10" s="9"/>
      <c r="O10" s="84"/>
    </row>
    <row r="11" spans="1:22" hidden="1" x14ac:dyDescent="0.2">
      <c r="A11" s="18" t="s">
        <v>24</v>
      </c>
      <c r="B11" s="33">
        <v>0</v>
      </c>
      <c r="C11" s="33">
        <v>0</v>
      </c>
      <c r="D11" s="33">
        <v>0</v>
      </c>
      <c r="E11" s="33">
        <v>0</v>
      </c>
      <c r="F11" s="33">
        <v>0</v>
      </c>
      <c r="G11" s="33">
        <v>0</v>
      </c>
      <c r="H11" s="33">
        <v>0</v>
      </c>
      <c r="I11" s="33">
        <v>0</v>
      </c>
      <c r="J11" s="33">
        <f t="shared" si="0"/>
        <v>0</v>
      </c>
      <c r="K11" s="33">
        <f t="shared" si="0"/>
        <v>0</v>
      </c>
      <c r="L11" s="175">
        <f t="shared" si="1"/>
        <v>0</v>
      </c>
      <c r="M11" s="83" t="s">
        <v>19</v>
      </c>
      <c r="N11" s="9"/>
      <c r="O11" s="84"/>
    </row>
    <row r="12" spans="1:22" hidden="1" x14ac:dyDescent="0.2">
      <c r="A12" s="13" t="s">
        <v>25</v>
      </c>
      <c r="B12" s="176">
        <v>0</v>
      </c>
      <c r="C12" s="176">
        <v>0</v>
      </c>
      <c r="D12" s="176">
        <v>0</v>
      </c>
      <c r="E12" s="176">
        <v>0</v>
      </c>
      <c r="F12" s="176">
        <v>0</v>
      </c>
      <c r="G12" s="176">
        <v>0</v>
      </c>
      <c r="H12" s="176">
        <v>0</v>
      </c>
      <c r="I12" s="176">
        <v>0</v>
      </c>
      <c r="J12" s="176">
        <f t="shared" si="0"/>
        <v>0</v>
      </c>
      <c r="K12" s="176">
        <f t="shared" si="0"/>
        <v>0</v>
      </c>
      <c r="L12" s="177">
        <f t="shared" si="1"/>
        <v>0</v>
      </c>
      <c r="M12" s="83" t="s">
        <v>19</v>
      </c>
      <c r="N12" s="9"/>
    </row>
    <row r="13" spans="1:22" ht="15" x14ac:dyDescent="0.25">
      <c r="A13" s="14" t="s">
        <v>143</v>
      </c>
      <c r="B13" s="178">
        <f>SUM(B9:B12)</f>
        <v>383</v>
      </c>
      <c r="C13" s="178">
        <f t="shared" ref="C13:K13" si="2">SUM(C9:C12)</f>
        <v>336</v>
      </c>
      <c r="D13" s="178">
        <f t="shared" si="2"/>
        <v>91800</v>
      </c>
      <c r="E13" s="178">
        <f t="shared" si="2"/>
        <v>0</v>
      </c>
      <c r="F13" s="178">
        <f t="shared" si="2"/>
        <v>0</v>
      </c>
      <c r="G13" s="178">
        <f t="shared" si="2"/>
        <v>4500</v>
      </c>
      <c r="H13" s="178">
        <f>SUM(H9:H12)</f>
        <v>4678</v>
      </c>
      <c r="I13" s="178">
        <f>SUM(I9:I12)</f>
        <v>76</v>
      </c>
      <c r="J13" s="178">
        <f t="shared" si="2"/>
        <v>383</v>
      </c>
      <c r="K13" s="178">
        <f t="shared" si="2"/>
        <v>336</v>
      </c>
      <c r="L13" s="179">
        <f t="shared" si="1"/>
        <v>101054</v>
      </c>
      <c r="M13" s="83" t="s">
        <v>19</v>
      </c>
      <c r="N13" s="9"/>
      <c r="O13" s="5"/>
    </row>
    <row r="14" spans="1:22" hidden="1" x14ac:dyDescent="0.2">
      <c r="A14" s="162" t="s">
        <v>142</v>
      </c>
      <c r="B14" s="173"/>
      <c r="C14" s="173"/>
      <c r="D14" s="173">
        <v>0</v>
      </c>
      <c r="E14" s="173"/>
      <c r="F14" s="173"/>
      <c r="G14" s="173"/>
      <c r="H14" s="173"/>
      <c r="I14" s="173"/>
      <c r="J14" s="173"/>
      <c r="K14" s="173"/>
      <c r="L14" s="174">
        <f t="shared" si="1"/>
        <v>0</v>
      </c>
      <c r="M14" s="83" t="s">
        <v>19</v>
      </c>
      <c r="N14" s="9"/>
      <c r="O14" s="24"/>
    </row>
    <row r="15" spans="1:22" ht="15" x14ac:dyDescent="0.25">
      <c r="A15" s="163" t="s">
        <v>163</v>
      </c>
      <c r="B15" s="189"/>
      <c r="C15" s="189"/>
      <c r="D15" s="189">
        <f>SUM(D13:D14)</f>
        <v>91800</v>
      </c>
      <c r="E15" s="189"/>
      <c r="F15" s="189"/>
      <c r="G15" s="189"/>
      <c r="H15" s="189"/>
      <c r="I15" s="189"/>
      <c r="J15" s="189"/>
      <c r="K15" s="189"/>
      <c r="L15" s="190">
        <f>SUM(L13:L14)</f>
        <v>101054</v>
      </c>
      <c r="M15" s="83" t="s">
        <v>19</v>
      </c>
      <c r="N15" s="9"/>
      <c r="O15" s="23"/>
    </row>
    <row r="16" spans="1:22" hidden="1" x14ac:dyDescent="0.2">
      <c r="A16" s="127" t="s">
        <v>27</v>
      </c>
      <c r="B16" s="183"/>
      <c r="C16" s="183">
        <v>0</v>
      </c>
      <c r="D16" s="183"/>
      <c r="E16" s="183"/>
      <c r="F16" s="183">
        <v>0</v>
      </c>
      <c r="G16" s="183"/>
      <c r="H16" s="183"/>
      <c r="I16" s="183"/>
      <c r="J16" s="183"/>
      <c r="K16" s="183">
        <f>C16+F16</f>
        <v>0</v>
      </c>
      <c r="L16" s="184"/>
      <c r="M16" s="83" t="s">
        <v>19</v>
      </c>
      <c r="N16" s="9"/>
      <c r="O16" s="24"/>
    </row>
    <row r="17" spans="1:16" x14ac:dyDescent="0.2">
      <c r="A17" s="140" t="s">
        <v>144</v>
      </c>
      <c r="B17" s="33"/>
      <c r="C17" s="33">
        <f>C13+C16</f>
        <v>336</v>
      </c>
      <c r="D17" s="33"/>
      <c r="E17" s="33"/>
      <c r="F17" s="33">
        <f>F13+F16</f>
        <v>0</v>
      </c>
      <c r="G17" s="33"/>
      <c r="H17" s="33"/>
      <c r="I17" s="33"/>
      <c r="J17" s="33"/>
      <c r="K17" s="33">
        <f>K13+K16</f>
        <v>336</v>
      </c>
      <c r="L17" s="175"/>
      <c r="M17" s="83" t="s">
        <v>19</v>
      </c>
      <c r="N17" s="9"/>
      <c r="O17" s="24"/>
    </row>
    <row r="18" spans="1:16" x14ac:dyDescent="0.2">
      <c r="A18" s="18"/>
      <c r="B18" s="33"/>
      <c r="C18" s="33"/>
      <c r="D18" s="33"/>
      <c r="E18" s="33"/>
      <c r="F18" s="33"/>
      <c r="G18" s="33"/>
      <c r="H18" s="33"/>
      <c r="I18" s="33"/>
      <c r="J18" s="33"/>
      <c r="K18" s="33"/>
      <c r="L18" s="175"/>
      <c r="M18" s="83" t="s">
        <v>19</v>
      </c>
      <c r="N18" s="9"/>
      <c r="O18" s="24"/>
    </row>
    <row r="19" spans="1:16" x14ac:dyDescent="0.2">
      <c r="A19" s="18" t="s">
        <v>28</v>
      </c>
      <c r="B19" s="33"/>
      <c r="C19" s="33"/>
      <c r="D19" s="33"/>
      <c r="E19" s="33"/>
      <c r="F19" s="33"/>
      <c r="G19" s="33"/>
      <c r="H19" s="33"/>
      <c r="I19" s="33"/>
      <c r="J19" s="33"/>
      <c r="K19" s="33"/>
      <c r="L19" s="175"/>
      <c r="M19" s="83" t="s">
        <v>19</v>
      </c>
      <c r="N19" s="9"/>
      <c r="O19" s="24"/>
    </row>
    <row r="20" spans="1:16" x14ac:dyDescent="0.2">
      <c r="A20" s="19" t="s">
        <v>29</v>
      </c>
      <c r="B20" s="33"/>
      <c r="C20" s="33">
        <v>0</v>
      </c>
      <c r="D20" s="33"/>
      <c r="E20" s="33"/>
      <c r="F20" s="33">
        <v>0</v>
      </c>
      <c r="G20" s="33"/>
      <c r="H20" s="33"/>
      <c r="I20" s="33"/>
      <c r="J20" s="33"/>
      <c r="K20" s="33">
        <f>C20+F20</f>
        <v>0</v>
      </c>
      <c r="L20" s="175"/>
      <c r="M20" s="83" t="s">
        <v>19</v>
      </c>
      <c r="N20" s="9"/>
      <c r="O20" s="24"/>
    </row>
    <row r="21" spans="1:16" x14ac:dyDescent="0.2">
      <c r="A21" s="20" t="s">
        <v>30</v>
      </c>
      <c r="B21" s="185"/>
      <c r="C21" s="185">
        <v>0</v>
      </c>
      <c r="D21" s="185"/>
      <c r="E21" s="185"/>
      <c r="F21" s="185">
        <v>0</v>
      </c>
      <c r="G21" s="185"/>
      <c r="H21" s="185"/>
      <c r="I21" s="185"/>
      <c r="J21" s="185"/>
      <c r="K21" s="185">
        <f>C21+F21</f>
        <v>0</v>
      </c>
      <c r="L21" s="186"/>
      <c r="M21" s="83" t="s">
        <v>19</v>
      </c>
      <c r="N21" s="9"/>
      <c r="O21" s="24"/>
    </row>
    <row r="22" spans="1:16" ht="15" thickBot="1" x14ac:dyDescent="0.25">
      <c r="A22" s="141" t="s">
        <v>145</v>
      </c>
      <c r="B22" s="187"/>
      <c r="C22" s="187">
        <f>C17+C20+C21</f>
        <v>336</v>
      </c>
      <c r="D22" s="187"/>
      <c r="E22" s="187"/>
      <c r="F22" s="187">
        <f>F17+F20+F21</f>
        <v>0</v>
      </c>
      <c r="G22" s="187"/>
      <c r="H22" s="187"/>
      <c r="I22" s="187"/>
      <c r="J22" s="187"/>
      <c r="K22" s="187">
        <f>SUM(K17,K20:K21)</f>
        <v>336</v>
      </c>
      <c r="L22" s="188"/>
      <c r="M22" s="83" t="s">
        <v>19</v>
      </c>
      <c r="N22" s="9"/>
      <c r="O22" s="24"/>
    </row>
    <row r="23" spans="1:16" x14ac:dyDescent="0.2">
      <c r="M23" s="83" t="s">
        <v>19</v>
      </c>
      <c r="P23" s="24"/>
    </row>
    <row r="24" spans="1:16" x14ac:dyDescent="0.2">
      <c r="M24" s="83" t="s">
        <v>19</v>
      </c>
      <c r="P24" s="24"/>
    </row>
    <row r="25" spans="1:16" ht="30.75" customHeight="1" x14ac:dyDescent="0.25">
      <c r="A25" s="400" t="s">
        <v>245</v>
      </c>
      <c r="B25" s="400"/>
      <c r="C25" s="400"/>
      <c r="D25" s="400"/>
      <c r="E25" s="400"/>
      <c r="F25" s="400"/>
      <c r="G25" s="400"/>
      <c r="H25" s="400"/>
      <c r="I25" s="400"/>
      <c r="J25" s="400"/>
      <c r="K25" s="400"/>
      <c r="L25" s="400"/>
      <c r="M25" s="83" t="s">
        <v>19</v>
      </c>
    </row>
    <row r="26" spans="1:16" x14ac:dyDescent="0.2">
      <c r="A26" s="235"/>
      <c r="B26" s="235"/>
      <c r="C26" s="235"/>
      <c r="D26" s="235"/>
      <c r="E26" s="235"/>
      <c r="F26" s="235"/>
      <c r="G26" s="235"/>
      <c r="H26" s="235"/>
      <c r="I26" s="235"/>
      <c r="J26" s="235"/>
      <c r="K26" s="235"/>
      <c r="L26" s="235"/>
      <c r="M26" s="83" t="s">
        <v>19</v>
      </c>
    </row>
    <row r="27" spans="1:16" ht="15" x14ac:dyDescent="0.25">
      <c r="A27" s="5"/>
      <c r="M27" s="83" t="s">
        <v>19</v>
      </c>
    </row>
    <row r="28" spans="1:16" x14ac:dyDescent="0.2">
      <c r="A28" s="236"/>
      <c r="B28" s="236"/>
      <c r="C28" s="236"/>
      <c r="D28" s="236"/>
      <c r="E28" s="236"/>
      <c r="F28" s="236"/>
      <c r="G28" s="236"/>
      <c r="H28" s="236"/>
      <c r="I28" s="236"/>
      <c r="J28" s="236"/>
      <c r="K28" s="236"/>
      <c r="L28" s="236"/>
      <c r="M28" s="83" t="s">
        <v>19</v>
      </c>
    </row>
    <row r="29" spans="1:16" x14ac:dyDescent="0.2">
      <c r="M29" s="4" t="s">
        <v>20</v>
      </c>
    </row>
    <row r="30" spans="1:16" x14ac:dyDescent="0.2">
      <c r="M30" s="4"/>
      <c r="N30" s="83"/>
    </row>
  </sheetData>
  <mergeCells count="9">
    <mergeCell ref="A25:L25"/>
    <mergeCell ref="A1:M1"/>
    <mergeCell ref="A2:M2"/>
    <mergeCell ref="A3:M3"/>
    <mergeCell ref="A4:M4"/>
    <mergeCell ref="A7:A8"/>
    <mergeCell ref="B7:D7"/>
    <mergeCell ref="E7:G7"/>
    <mergeCell ref="J7:L7"/>
  </mergeCells>
  <printOptions horizontalCentered="1"/>
  <pageMargins left="0.7" right="0.7" top="0.66" bottom="0.66" header="0.3" footer="0.3"/>
  <pageSetup scale="67"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view="pageBreakPreview" zoomScale="80" zoomScaleNormal="100" zoomScaleSheetLayoutView="80" workbookViewId="0">
      <selection activeCell="A22" sqref="A22"/>
    </sheetView>
  </sheetViews>
  <sheetFormatPr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3" width="122.85546875" style="9"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330" t="s">
        <v>72</v>
      </c>
      <c r="B1" s="330"/>
      <c r="C1" s="330"/>
      <c r="D1" s="330"/>
      <c r="E1" s="330"/>
      <c r="F1" s="330"/>
      <c r="G1" s="330"/>
      <c r="H1" s="330"/>
      <c r="I1" s="330"/>
      <c r="J1" s="330"/>
      <c r="K1" s="83" t="s">
        <v>19</v>
      </c>
      <c r="L1" s="6"/>
      <c r="M1" s="146"/>
      <c r="N1" s="6"/>
      <c r="O1" s="6"/>
      <c r="P1" s="6"/>
      <c r="Q1" s="6"/>
      <c r="R1" s="6"/>
      <c r="S1" s="6"/>
    </row>
    <row r="2" spans="1:19" ht="15" x14ac:dyDescent="0.2">
      <c r="A2" s="331" t="s">
        <v>225</v>
      </c>
      <c r="B2" s="331"/>
      <c r="C2" s="331"/>
      <c r="D2" s="331"/>
      <c r="E2" s="331"/>
      <c r="F2" s="331"/>
      <c r="G2" s="331"/>
      <c r="H2" s="331"/>
      <c r="I2" s="331"/>
      <c r="J2" s="331"/>
      <c r="K2" s="83" t="s">
        <v>19</v>
      </c>
      <c r="L2" s="7"/>
      <c r="M2" s="147"/>
      <c r="N2" s="7"/>
      <c r="O2" s="7"/>
      <c r="P2" s="7"/>
      <c r="Q2" s="7"/>
      <c r="R2" s="7"/>
      <c r="S2" s="7"/>
    </row>
    <row r="3" spans="1:19" x14ac:dyDescent="0.2">
      <c r="A3" s="343" t="s">
        <v>1</v>
      </c>
      <c r="B3" s="343"/>
      <c r="C3" s="343"/>
      <c r="D3" s="343"/>
      <c r="E3" s="343"/>
      <c r="F3" s="343"/>
      <c r="G3" s="343"/>
      <c r="H3" s="343"/>
      <c r="I3" s="343"/>
      <c r="J3" s="343"/>
      <c r="K3" s="83" t="s">
        <v>19</v>
      </c>
      <c r="L3" s="10"/>
      <c r="M3" s="147"/>
      <c r="N3" s="10"/>
      <c r="O3" s="10"/>
      <c r="P3" s="10"/>
      <c r="Q3" s="10"/>
      <c r="R3" s="10"/>
      <c r="S3" s="10"/>
    </row>
    <row r="4" spans="1:19" x14ac:dyDescent="0.2">
      <c r="A4" s="337" t="s">
        <v>2</v>
      </c>
      <c r="B4" s="337"/>
      <c r="C4" s="337"/>
      <c r="D4" s="337"/>
      <c r="E4" s="337"/>
      <c r="F4" s="337"/>
      <c r="G4" s="337"/>
      <c r="H4" s="337"/>
      <c r="I4" s="337"/>
      <c r="J4" s="337"/>
      <c r="K4" s="83" t="s">
        <v>19</v>
      </c>
      <c r="L4" s="8"/>
      <c r="M4" s="147"/>
      <c r="N4" s="8"/>
      <c r="O4" s="8"/>
      <c r="P4" s="8"/>
      <c r="Q4" s="8"/>
      <c r="R4" s="8"/>
      <c r="S4" s="8"/>
    </row>
    <row r="5" spans="1:19" ht="15.75" thickBot="1" x14ac:dyDescent="0.3">
      <c r="A5" s="337"/>
      <c r="B5" s="337"/>
      <c r="C5" s="337"/>
      <c r="D5" s="337"/>
      <c r="E5" s="337"/>
      <c r="F5" s="337"/>
      <c r="G5" s="337"/>
      <c r="H5" s="337"/>
      <c r="I5" s="337"/>
      <c r="J5" s="337"/>
      <c r="K5" s="83" t="s">
        <v>19</v>
      </c>
      <c r="L5" s="8"/>
      <c r="M5" s="148"/>
      <c r="N5" s="8"/>
      <c r="O5" s="8"/>
      <c r="P5" s="8"/>
      <c r="Q5" s="8"/>
      <c r="R5" s="8"/>
      <c r="S5" s="8"/>
    </row>
    <row r="6" spans="1:19" ht="15" thickBot="1" x14ac:dyDescent="0.25">
      <c r="A6" s="337"/>
      <c r="B6" s="337"/>
      <c r="C6" s="337"/>
      <c r="D6" s="337"/>
      <c r="E6" s="337"/>
      <c r="F6" s="337"/>
      <c r="G6" s="337"/>
      <c r="H6" s="337"/>
      <c r="I6" s="337"/>
      <c r="J6" s="337"/>
      <c r="K6" s="83" t="s">
        <v>19</v>
      </c>
      <c r="L6" s="8"/>
      <c r="M6" s="46"/>
      <c r="N6" s="8"/>
      <c r="O6" s="8"/>
      <c r="P6" s="8"/>
      <c r="Q6" s="8"/>
      <c r="R6" s="8"/>
      <c r="S6" s="8"/>
    </row>
    <row r="7" spans="1:19" s="24" customFormat="1" ht="48" customHeight="1" x14ac:dyDescent="0.2">
      <c r="A7" s="347" t="s">
        <v>74</v>
      </c>
      <c r="B7" s="401" t="s">
        <v>216</v>
      </c>
      <c r="C7" s="344"/>
      <c r="D7" s="401" t="s">
        <v>217</v>
      </c>
      <c r="E7" s="344"/>
      <c r="F7" s="402" t="s">
        <v>179</v>
      </c>
      <c r="G7" s="395"/>
      <c r="H7" s="395"/>
      <c r="I7" s="395"/>
      <c r="J7" s="403"/>
      <c r="K7" s="83" t="s">
        <v>19</v>
      </c>
    </row>
    <row r="8" spans="1:19" s="24" customFormat="1" ht="28.5" x14ac:dyDescent="0.2">
      <c r="A8" s="349"/>
      <c r="B8" s="85" t="s">
        <v>3</v>
      </c>
      <c r="C8" s="85" t="s">
        <v>71</v>
      </c>
      <c r="D8" s="85" t="s">
        <v>3</v>
      </c>
      <c r="E8" s="85" t="s">
        <v>71</v>
      </c>
      <c r="F8" s="85" t="s">
        <v>73</v>
      </c>
      <c r="G8" s="85" t="s">
        <v>32</v>
      </c>
      <c r="H8" s="172" t="s">
        <v>36</v>
      </c>
      <c r="I8" s="85" t="s">
        <v>83</v>
      </c>
      <c r="J8" s="87" t="s">
        <v>84</v>
      </c>
      <c r="K8" s="83" t="s">
        <v>19</v>
      </c>
    </row>
    <row r="9" spans="1:19" x14ac:dyDescent="0.2">
      <c r="A9" s="142" t="s">
        <v>82</v>
      </c>
      <c r="B9" s="185">
        <v>4</v>
      </c>
      <c r="C9" s="185"/>
      <c r="D9" s="185">
        <v>4</v>
      </c>
      <c r="E9" s="185"/>
      <c r="F9" s="185"/>
      <c r="G9" s="185"/>
      <c r="H9" s="185"/>
      <c r="I9" s="185">
        <f t="shared" ref="I9:I20" si="0">D9+F9+G9+H9</f>
        <v>4</v>
      </c>
      <c r="J9" s="186"/>
      <c r="K9" s="83" t="s">
        <v>19</v>
      </c>
      <c r="M9" s="158"/>
    </row>
    <row r="10" spans="1:19" x14ac:dyDescent="0.2">
      <c r="A10" s="88" t="s">
        <v>75</v>
      </c>
      <c r="B10" s="183">
        <v>11</v>
      </c>
      <c r="C10" s="183"/>
      <c r="D10" s="183">
        <v>12</v>
      </c>
      <c r="E10" s="183"/>
      <c r="F10" s="183"/>
      <c r="G10" s="183"/>
      <c r="H10" s="183"/>
      <c r="I10" s="183">
        <f t="shared" si="0"/>
        <v>12</v>
      </c>
      <c r="J10" s="184"/>
      <c r="K10" s="83" t="s">
        <v>19</v>
      </c>
      <c r="M10" s="158"/>
    </row>
    <row r="11" spans="1:19" x14ac:dyDescent="0.2">
      <c r="A11" s="89" t="s">
        <v>76</v>
      </c>
      <c r="B11" s="33">
        <v>78</v>
      </c>
      <c r="C11" s="33"/>
      <c r="D11" s="33">
        <v>81</v>
      </c>
      <c r="E11" s="33"/>
      <c r="F11" s="33"/>
      <c r="G11" s="33"/>
      <c r="H11" s="33"/>
      <c r="I11" s="33">
        <f t="shared" si="0"/>
        <v>81</v>
      </c>
      <c r="J11" s="175"/>
      <c r="K11" s="83" t="s">
        <v>19</v>
      </c>
    </row>
    <row r="12" spans="1:19" x14ac:dyDescent="0.2">
      <c r="A12" s="89" t="s">
        <v>77</v>
      </c>
      <c r="B12" s="33">
        <v>7</v>
      </c>
      <c r="C12" s="33"/>
      <c r="D12" s="33">
        <v>8</v>
      </c>
      <c r="E12" s="33"/>
      <c r="F12" s="33"/>
      <c r="G12" s="33"/>
      <c r="H12" s="33"/>
      <c r="I12" s="33">
        <f t="shared" si="0"/>
        <v>8</v>
      </c>
      <c r="J12" s="175"/>
      <c r="K12" s="83" t="s">
        <v>19</v>
      </c>
    </row>
    <row r="13" spans="1:19" x14ac:dyDescent="0.2">
      <c r="A13" s="89" t="s">
        <v>78</v>
      </c>
      <c r="B13" s="33">
        <v>236</v>
      </c>
      <c r="C13" s="33"/>
      <c r="D13" s="33">
        <v>249</v>
      </c>
      <c r="E13" s="33"/>
      <c r="F13" s="33"/>
      <c r="G13" s="33"/>
      <c r="H13" s="33"/>
      <c r="I13" s="33">
        <f t="shared" si="0"/>
        <v>249</v>
      </c>
      <c r="J13" s="175"/>
      <c r="K13" s="83" t="s">
        <v>19</v>
      </c>
    </row>
    <row r="14" spans="1:19" x14ac:dyDescent="0.2">
      <c r="A14" s="89" t="s">
        <v>79</v>
      </c>
      <c r="B14" s="33">
        <v>13</v>
      </c>
      <c r="C14" s="33"/>
      <c r="D14" s="33">
        <v>14</v>
      </c>
      <c r="E14" s="33"/>
      <c r="F14" s="33"/>
      <c r="G14" s="33"/>
      <c r="H14" s="33"/>
      <c r="I14" s="33">
        <f t="shared" si="0"/>
        <v>14</v>
      </c>
      <c r="J14" s="175"/>
      <c r="K14" s="83" t="s">
        <v>19</v>
      </c>
    </row>
    <row r="15" spans="1:19" x14ac:dyDescent="0.2">
      <c r="A15" s="89" t="s">
        <v>80</v>
      </c>
      <c r="B15" s="33">
        <v>1</v>
      </c>
      <c r="C15" s="33"/>
      <c r="D15" s="33">
        <v>1</v>
      </c>
      <c r="E15" s="33"/>
      <c r="F15" s="33"/>
      <c r="G15" s="33"/>
      <c r="H15" s="33"/>
      <c r="I15" s="33">
        <f t="shared" si="0"/>
        <v>1</v>
      </c>
      <c r="J15" s="175"/>
      <c r="K15" s="83" t="s">
        <v>19</v>
      </c>
    </row>
    <row r="16" spans="1:19" x14ac:dyDescent="0.2">
      <c r="A16" s="89" t="s">
        <v>81</v>
      </c>
      <c r="B16" s="33">
        <v>14</v>
      </c>
      <c r="C16" s="33"/>
      <c r="D16" s="33">
        <v>14</v>
      </c>
      <c r="E16" s="33"/>
      <c r="F16" s="33"/>
      <c r="G16" s="33"/>
      <c r="H16" s="33"/>
      <c r="I16" s="33">
        <f t="shared" si="0"/>
        <v>14</v>
      </c>
      <c r="J16" s="175"/>
      <c r="K16" s="83" t="s">
        <v>19</v>
      </c>
    </row>
    <row r="17" spans="1:11" ht="15" x14ac:dyDescent="0.25">
      <c r="A17" s="92" t="s">
        <v>26</v>
      </c>
      <c r="B17" s="178">
        <f t="shared" ref="B17:J17" si="1">SUM(B9:B16)</f>
        <v>364</v>
      </c>
      <c r="C17" s="178">
        <f t="shared" si="1"/>
        <v>0</v>
      </c>
      <c r="D17" s="178">
        <f t="shared" si="1"/>
        <v>383</v>
      </c>
      <c r="E17" s="178">
        <f t="shared" si="1"/>
        <v>0</v>
      </c>
      <c r="F17" s="178">
        <f t="shared" si="1"/>
        <v>0</v>
      </c>
      <c r="G17" s="178">
        <f t="shared" si="1"/>
        <v>0</v>
      </c>
      <c r="H17" s="178">
        <f t="shared" si="1"/>
        <v>0</v>
      </c>
      <c r="I17" s="178">
        <f t="shared" si="1"/>
        <v>383</v>
      </c>
      <c r="J17" s="179">
        <f t="shared" si="1"/>
        <v>0</v>
      </c>
      <c r="K17" s="83" t="s">
        <v>19</v>
      </c>
    </row>
    <row r="18" spans="1:11" x14ac:dyDescent="0.2">
      <c r="A18" s="90" t="s">
        <v>85</v>
      </c>
      <c r="B18" s="183">
        <v>363</v>
      </c>
      <c r="C18" s="183"/>
      <c r="D18" s="183">
        <v>382</v>
      </c>
      <c r="E18" s="183"/>
      <c r="F18" s="183"/>
      <c r="G18" s="183"/>
      <c r="H18" s="183"/>
      <c r="I18" s="183">
        <f t="shared" si="0"/>
        <v>382</v>
      </c>
      <c r="J18" s="184"/>
      <c r="K18" s="83" t="s">
        <v>19</v>
      </c>
    </row>
    <row r="19" spans="1:11" x14ac:dyDescent="0.2">
      <c r="A19" s="91" t="s">
        <v>86</v>
      </c>
      <c r="B19" s="33">
        <v>1</v>
      </c>
      <c r="C19" s="33"/>
      <c r="D19" s="287">
        <v>1</v>
      </c>
      <c r="E19" s="33"/>
      <c r="F19" s="33"/>
      <c r="G19" s="33"/>
      <c r="H19" s="33"/>
      <c r="I19" s="287">
        <f t="shared" si="0"/>
        <v>1</v>
      </c>
      <c r="J19" s="175"/>
      <c r="K19" s="83" t="s">
        <v>19</v>
      </c>
    </row>
    <row r="20" spans="1:11" x14ac:dyDescent="0.2">
      <c r="A20" s="91" t="s">
        <v>87</v>
      </c>
      <c r="B20" s="33">
        <v>0</v>
      </c>
      <c r="C20" s="33"/>
      <c r="D20" s="287">
        <v>0</v>
      </c>
      <c r="E20" s="33"/>
      <c r="F20" s="33"/>
      <c r="G20" s="33"/>
      <c r="H20" s="33"/>
      <c r="I20" s="287">
        <f t="shared" si="0"/>
        <v>0</v>
      </c>
      <c r="J20" s="175"/>
      <c r="K20" s="83" t="s">
        <v>19</v>
      </c>
    </row>
    <row r="21" spans="1:11" ht="15" x14ac:dyDescent="0.25">
      <c r="A21" s="92" t="s">
        <v>26</v>
      </c>
      <c r="B21" s="178">
        <f>SUM(B18:B20)</f>
        <v>364</v>
      </c>
      <c r="C21" s="178">
        <f t="shared" ref="C21:J21" si="2">SUM(C18:C20)</f>
        <v>0</v>
      </c>
      <c r="D21" s="178">
        <f t="shared" si="2"/>
        <v>383</v>
      </c>
      <c r="E21" s="178">
        <f t="shared" si="2"/>
        <v>0</v>
      </c>
      <c r="F21" s="178">
        <f t="shared" si="2"/>
        <v>0</v>
      </c>
      <c r="G21" s="178">
        <f t="shared" si="2"/>
        <v>0</v>
      </c>
      <c r="H21" s="178">
        <f t="shared" si="2"/>
        <v>0</v>
      </c>
      <c r="I21" s="178">
        <f t="shared" si="2"/>
        <v>383</v>
      </c>
      <c r="J21" s="179">
        <f t="shared" si="2"/>
        <v>0</v>
      </c>
      <c r="K21" s="83" t="s">
        <v>19</v>
      </c>
    </row>
    <row r="22" spans="1:11" x14ac:dyDescent="0.2">
      <c r="A22" s="211"/>
      <c r="K22" s="83" t="s">
        <v>20</v>
      </c>
    </row>
    <row r="23" spans="1:11" x14ac:dyDescent="0.2">
      <c r="A23" s="211"/>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A. Organization Chart</vt:lpstr>
      <vt:lpstr>B. Summ of Req.</vt:lpstr>
      <vt:lpstr>B. Summ of Req. by DU</vt:lpstr>
      <vt:lpstr>C. Program Changes by DU (2)</vt:lpstr>
      <vt:lpstr>D. Strategic Goals &amp; Objectives</vt:lpstr>
      <vt:lpstr>E. ATB Justification</vt:lpstr>
      <vt:lpstr>F. 2013 Crosswalk</vt:lpstr>
      <vt:lpstr>G. 2014 Crosswalk</vt:lpstr>
      <vt:lpstr>I. Permanent Positions</vt:lpstr>
      <vt:lpstr>J. Financial Analysis</vt:lpstr>
      <vt:lpstr>K. Summary by OC</vt:lpstr>
      <vt:lpstr>L. Studies</vt:lpstr>
      <vt:lpstr>'A. Organization Chart'!Print_Area</vt:lpstr>
      <vt:lpstr>'B. Summ of Req.'!Print_Area</vt:lpstr>
      <vt:lpstr>'B. Summ of Req. by DU'!Print_Area</vt:lpstr>
      <vt:lpstr>'C. Program Changes by DU (2)'!Print_Area</vt:lpstr>
      <vt:lpstr>'D. Strategic Goals &amp; Objectives'!Print_Area</vt:lpstr>
      <vt:lpstr>'E. ATB Justification'!Print_Area</vt:lpstr>
      <vt:lpstr>'F. 2013 Crosswalk'!Print_Area</vt:lpstr>
      <vt:lpstr>'G. 2014 Crosswalk'!Print_Area</vt:lpstr>
      <vt:lpstr>'I. Permanent Positions'!Print_Area</vt:lpstr>
      <vt:lpstr>'J. Financial Analysis'!Print_Area</vt:lpstr>
      <vt:lpstr>'K. Summary by OC'!Print_Area</vt:lpstr>
      <vt:lpstr>'L. Studies'!Print_Area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2014-03-07T15:18:17Z</cp:lastPrinted>
  <dcterms:created xsi:type="dcterms:W3CDTF">2012-12-06T16:08:32Z</dcterms:created>
  <dcterms:modified xsi:type="dcterms:W3CDTF">2014-03-07T15:18:56Z</dcterms:modified>
</cp:coreProperties>
</file>